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195" windowWidth="13800" windowHeight="12180" activeTab="2"/>
  </bookViews>
  <sheets>
    <sheet name="pot hoja de trabajo" sheetId="8" r:id="rId1"/>
    <sheet name="Hoja1" sheetId="9" r:id="rId2"/>
    <sheet name="LOC CARRO" sheetId="10" r:id="rId3"/>
    <sheet name="ton km " sheetId="11" r:id="rId4"/>
  </sheets>
  <calcPr calcId="145621"/>
</workbook>
</file>

<file path=xl/calcChain.xml><?xml version="1.0" encoding="utf-8"?>
<calcChain xmlns="http://schemas.openxmlformats.org/spreadsheetml/2006/main">
  <c r="V3" i="9" l="1"/>
  <c r="J3" i="9"/>
  <c r="V8" i="9"/>
  <c r="J8" i="9"/>
  <c r="V7" i="9"/>
  <c r="J7" i="9"/>
  <c r="V6" i="9"/>
  <c r="J6" i="9"/>
  <c r="V5" i="9"/>
  <c r="J5" i="9"/>
  <c r="V4" i="9"/>
  <c r="J4" i="9"/>
  <c r="V9" i="9"/>
  <c r="J9" i="9"/>
  <c r="U11" i="8" l="1"/>
  <c r="U20" i="8" l="1"/>
  <c r="U153" i="8" l="1"/>
  <c r="I153" i="8"/>
  <c r="U150" i="8"/>
  <c r="I150" i="8"/>
  <c r="U140" i="8"/>
  <c r="I140" i="8"/>
  <c r="U137" i="8"/>
  <c r="I137" i="8"/>
  <c r="U127" i="8"/>
  <c r="I127" i="8"/>
  <c r="U124" i="8"/>
  <c r="I124" i="8"/>
  <c r="U88" i="8"/>
  <c r="I88" i="8"/>
  <c r="U85" i="8"/>
  <c r="I85" i="8"/>
  <c r="U75" i="8"/>
  <c r="I75" i="8"/>
  <c r="U72" i="8"/>
  <c r="I72" i="8"/>
  <c r="U62" i="8"/>
  <c r="I62" i="8"/>
  <c r="U59" i="8"/>
  <c r="I59" i="8"/>
  <c r="U36" i="8"/>
  <c r="I36" i="8"/>
  <c r="U33" i="8"/>
  <c r="I33" i="8"/>
  <c r="U23" i="8"/>
  <c r="I23" i="8"/>
  <c r="I20" i="8"/>
  <c r="I11" i="8"/>
  <c r="T50" i="8" l="1"/>
  <c r="S50" i="8"/>
  <c r="P50" i="8"/>
  <c r="O50" i="8"/>
  <c r="T49" i="8"/>
  <c r="S49" i="8"/>
  <c r="P49" i="8"/>
  <c r="O49" i="8"/>
  <c r="M50" i="8"/>
  <c r="L50" i="8"/>
  <c r="K50" i="8"/>
  <c r="J50" i="8"/>
  <c r="M49" i="8"/>
  <c r="L49" i="8"/>
  <c r="K49" i="8"/>
  <c r="J49" i="8"/>
  <c r="M47" i="8"/>
  <c r="L47" i="8"/>
  <c r="K47" i="8"/>
  <c r="J47" i="8"/>
  <c r="T47" i="8"/>
  <c r="S47" i="8"/>
  <c r="P47" i="8"/>
  <c r="O47" i="8"/>
  <c r="T46" i="8"/>
  <c r="S46" i="8"/>
  <c r="P46" i="8"/>
  <c r="O46" i="8"/>
  <c r="M46" i="8"/>
  <c r="L46" i="8"/>
  <c r="K46" i="8"/>
  <c r="J46" i="8"/>
  <c r="H50" i="8"/>
  <c r="G50" i="8"/>
  <c r="F50" i="8"/>
  <c r="E50" i="8"/>
  <c r="D50" i="8"/>
  <c r="C50" i="8"/>
  <c r="H49" i="8"/>
  <c r="G49" i="8"/>
  <c r="F49" i="8"/>
  <c r="E49" i="8"/>
  <c r="D49" i="8"/>
  <c r="C49" i="8"/>
  <c r="H47" i="8"/>
  <c r="G47" i="8"/>
  <c r="F47" i="8"/>
  <c r="E47" i="8"/>
  <c r="D47" i="8"/>
  <c r="C47" i="8"/>
  <c r="H46" i="8"/>
  <c r="G46" i="8"/>
  <c r="F46" i="8"/>
  <c r="E46" i="8"/>
  <c r="D46" i="8"/>
  <c r="T167" i="8" l="1"/>
  <c r="S167" i="8"/>
  <c r="P167" i="8"/>
  <c r="O167" i="8"/>
  <c r="M167" i="8"/>
  <c r="L167" i="8"/>
  <c r="K167" i="8"/>
  <c r="J167" i="8"/>
  <c r="H167" i="8"/>
  <c r="G167" i="8"/>
  <c r="F167" i="8"/>
  <c r="E167" i="8"/>
  <c r="D167" i="8"/>
  <c r="C167" i="8"/>
  <c r="B167" i="8"/>
  <c r="T166" i="8"/>
  <c r="S166" i="8"/>
  <c r="P166" i="8"/>
  <c r="O166" i="8"/>
  <c r="M166" i="8"/>
  <c r="L166" i="8"/>
  <c r="K166" i="8"/>
  <c r="J166" i="8"/>
  <c r="H166" i="8"/>
  <c r="G166" i="8"/>
  <c r="F166" i="8"/>
  <c r="E166" i="8"/>
  <c r="D166" i="8"/>
  <c r="C166" i="8"/>
  <c r="B166" i="8"/>
  <c r="T164" i="8"/>
  <c r="S164" i="8"/>
  <c r="P164" i="8"/>
  <c r="O164" i="8"/>
  <c r="M164" i="8"/>
  <c r="L164" i="8"/>
  <c r="K164" i="8"/>
  <c r="J164" i="8"/>
  <c r="H164" i="8"/>
  <c r="G164" i="8"/>
  <c r="F164" i="8"/>
  <c r="E164" i="8"/>
  <c r="D164" i="8"/>
  <c r="C164" i="8"/>
  <c r="B164" i="8"/>
  <c r="T163" i="8"/>
  <c r="S163" i="8"/>
  <c r="P163" i="8"/>
  <c r="O163" i="8"/>
  <c r="M163" i="8"/>
  <c r="L163" i="8"/>
  <c r="K163" i="8"/>
  <c r="J163" i="8"/>
  <c r="H163" i="8"/>
  <c r="G163" i="8"/>
  <c r="F163" i="8"/>
  <c r="E163" i="8"/>
  <c r="D163" i="8"/>
  <c r="C163" i="8"/>
  <c r="B163" i="8"/>
  <c r="T155" i="8"/>
  <c r="S155" i="8"/>
  <c r="P155" i="8"/>
  <c r="O155" i="8"/>
  <c r="M155" i="8"/>
  <c r="L155" i="8"/>
  <c r="K155" i="8"/>
  <c r="J155" i="8"/>
  <c r="H155" i="8"/>
  <c r="G155" i="8"/>
  <c r="F155" i="8"/>
  <c r="E155" i="8"/>
  <c r="D155" i="8"/>
  <c r="C155" i="8"/>
  <c r="B155" i="8"/>
  <c r="I155" i="8"/>
  <c r="T152" i="8"/>
  <c r="S152" i="8"/>
  <c r="P152" i="8"/>
  <c r="O152" i="8"/>
  <c r="M152" i="8"/>
  <c r="L152" i="8"/>
  <c r="K152" i="8"/>
  <c r="J152" i="8"/>
  <c r="I152" i="8"/>
  <c r="H152" i="8"/>
  <c r="G152" i="8"/>
  <c r="F152" i="8"/>
  <c r="E152" i="8"/>
  <c r="D152" i="8"/>
  <c r="C152" i="8"/>
  <c r="B152" i="8"/>
  <c r="T142" i="8"/>
  <c r="S142" i="8"/>
  <c r="P142" i="8"/>
  <c r="O142" i="8"/>
  <c r="M142" i="8"/>
  <c r="L142" i="8"/>
  <c r="K142" i="8"/>
  <c r="J142" i="8"/>
  <c r="H142" i="8"/>
  <c r="G142" i="8"/>
  <c r="F142" i="8"/>
  <c r="E142" i="8"/>
  <c r="D142" i="8"/>
  <c r="C142" i="8"/>
  <c r="B142" i="8"/>
  <c r="I142" i="8"/>
  <c r="T139" i="8"/>
  <c r="S139" i="8"/>
  <c r="P139" i="8"/>
  <c r="O139" i="8"/>
  <c r="M139" i="8"/>
  <c r="L139" i="8"/>
  <c r="K139" i="8"/>
  <c r="J139" i="8"/>
  <c r="I139" i="8"/>
  <c r="H139" i="8"/>
  <c r="G139" i="8"/>
  <c r="F139" i="8"/>
  <c r="E139" i="8"/>
  <c r="D139" i="8"/>
  <c r="C139" i="8"/>
  <c r="B139" i="8"/>
  <c r="T129" i="8"/>
  <c r="S129" i="8"/>
  <c r="P129" i="8"/>
  <c r="O129" i="8"/>
  <c r="M129" i="8"/>
  <c r="L129" i="8"/>
  <c r="K129" i="8"/>
  <c r="J129" i="8"/>
  <c r="H129" i="8"/>
  <c r="G129" i="8"/>
  <c r="F129" i="8"/>
  <c r="E129" i="8"/>
  <c r="D129" i="8"/>
  <c r="C129" i="8"/>
  <c r="B129" i="8"/>
  <c r="I129" i="8"/>
  <c r="T126" i="8"/>
  <c r="S126" i="8"/>
  <c r="S130" i="8" s="1"/>
  <c r="P126" i="8"/>
  <c r="O126" i="8"/>
  <c r="M126" i="8"/>
  <c r="L126" i="8"/>
  <c r="K126" i="8"/>
  <c r="J126" i="8"/>
  <c r="I126" i="8"/>
  <c r="H126" i="8"/>
  <c r="G126" i="8"/>
  <c r="F126" i="8"/>
  <c r="E126" i="8"/>
  <c r="D126" i="8"/>
  <c r="C126" i="8"/>
  <c r="B126" i="8"/>
  <c r="U142" i="8" l="1"/>
  <c r="E156" i="8"/>
  <c r="L168" i="8"/>
  <c r="J168" i="8"/>
  <c r="K143" i="8"/>
  <c r="O156" i="8"/>
  <c r="C143" i="8"/>
  <c r="G143" i="8"/>
  <c r="P143" i="8"/>
  <c r="U152" i="8"/>
  <c r="K156" i="8"/>
  <c r="O143" i="8"/>
  <c r="I143" i="8"/>
  <c r="E143" i="8"/>
  <c r="T143" i="8"/>
  <c r="M156" i="8"/>
  <c r="D156" i="8"/>
  <c r="H156" i="8"/>
  <c r="M143" i="8"/>
  <c r="S143" i="8"/>
  <c r="U139" i="8"/>
  <c r="C156" i="8"/>
  <c r="G156" i="8"/>
  <c r="S156" i="8"/>
  <c r="L143" i="8"/>
  <c r="P156" i="8"/>
  <c r="L156" i="8"/>
  <c r="D168" i="8"/>
  <c r="H168" i="8"/>
  <c r="J143" i="8"/>
  <c r="T156" i="8"/>
  <c r="K130" i="8"/>
  <c r="B143" i="8"/>
  <c r="F143" i="8"/>
  <c r="I156" i="8"/>
  <c r="J156" i="8"/>
  <c r="B168" i="8"/>
  <c r="T130" i="8"/>
  <c r="S165" i="8"/>
  <c r="S168" i="8"/>
  <c r="U126" i="8"/>
  <c r="P130" i="8"/>
  <c r="O130" i="8"/>
  <c r="O168" i="8"/>
  <c r="O165" i="8"/>
  <c r="M130" i="8"/>
  <c r="U163" i="8"/>
  <c r="L165" i="8"/>
  <c r="L169" i="8" s="1"/>
  <c r="L130" i="8"/>
  <c r="G130" i="8"/>
  <c r="F168" i="8"/>
  <c r="E130" i="8"/>
  <c r="D130" i="8"/>
  <c r="J130" i="8"/>
  <c r="I130" i="8"/>
  <c r="H130" i="8"/>
  <c r="C130" i="8"/>
  <c r="U129" i="8"/>
  <c r="U155" i="8"/>
  <c r="E165" i="8"/>
  <c r="I164" i="8"/>
  <c r="J165" i="8"/>
  <c r="B130" i="8"/>
  <c r="F130" i="8"/>
  <c r="D143" i="8"/>
  <c r="H143" i="8"/>
  <c r="B156" i="8"/>
  <c r="F156" i="8"/>
  <c r="B165" i="8"/>
  <c r="F165" i="8"/>
  <c r="C165" i="8"/>
  <c r="G165" i="8"/>
  <c r="K165" i="8"/>
  <c r="U166" i="8"/>
  <c r="I167" i="8"/>
  <c r="E168" i="8"/>
  <c r="M168" i="8"/>
  <c r="I163" i="8"/>
  <c r="D165" i="8"/>
  <c r="H165" i="8"/>
  <c r="P165" i="8"/>
  <c r="T168" i="8"/>
  <c r="M165" i="8"/>
  <c r="C168" i="8"/>
  <c r="G168" i="8"/>
  <c r="K168" i="8"/>
  <c r="T165" i="8"/>
  <c r="I166" i="8"/>
  <c r="P168" i="8"/>
  <c r="E169" i="8" l="1"/>
  <c r="U143" i="8"/>
  <c r="J169" i="8"/>
  <c r="B169" i="8"/>
  <c r="U156" i="8"/>
  <c r="U130" i="8"/>
  <c r="H169" i="8"/>
  <c r="D169" i="8"/>
  <c r="F169" i="8"/>
  <c r="S169" i="8"/>
  <c r="O169" i="8"/>
  <c r="K169" i="8"/>
  <c r="I168" i="8"/>
  <c r="G169" i="8"/>
  <c r="U168" i="8"/>
  <c r="P169" i="8"/>
  <c r="U165" i="8"/>
  <c r="M169" i="8"/>
  <c r="I165" i="8"/>
  <c r="T169" i="8"/>
  <c r="C169" i="8"/>
  <c r="I169" i="8" l="1"/>
  <c r="U169" i="8"/>
  <c r="T90" i="8" l="1"/>
  <c r="S90" i="8"/>
  <c r="T77" i="8"/>
  <c r="S77" i="8"/>
  <c r="T64" i="8"/>
  <c r="S64" i="8"/>
  <c r="T13" i="8"/>
  <c r="S13" i="8"/>
  <c r="T10" i="8"/>
  <c r="S10" i="8"/>
  <c r="P90" i="8"/>
  <c r="O90" i="8"/>
  <c r="M90" i="8"/>
  <c r="L90" i="8"/>
  <c r="K90" i="8"/>
  <c r="J90" i="8"/>
  <c r="H90" i="8"/>
  <c r="G90" i="8"/>
  <c r="F90" i="8"/>
  <c r="E90" i="8"/>
  <c r="D90" i="8"/>
  <c r="C90" i="8"/>
  <c r="B90" i="8"/>
  <c r="I90" i="8"/>
  <c r="T87" i="8"/>
  <c r="S87" i="8"/>
  <c r="P87" i="8"/>
  <c r="O87" i="8"/>
  <c r="M87" i="8"/>
  <c r="L87" i="8"/>
  <c r="K87" i="8"/>
  <c r="J87" i="8"/>
  <c r="H87" i="8"/>
  <c r="G87" i="8"/>
  <c r="F87" i="8"/>
  <c r="E87" i="8"/>
  <c r="D87" i="8"/>
  <c r="C87" i="8"/>
  <c r="B87" i="8"/>
  <c r="I87" i="8"/>
  <c r="P77" i="8"/>
  <c r="O77" i="8"/>
  <c r="M77" i="8"/>
  <c r="L77" i="8"/>
  <c r="K77" i="8"/>
  <c r="J77" i="8"/>
  <c r="H77" i="8"/>
  <c r="G77" i="8"/>
  <c r="F77" i="8"/>
  <c r="E77" i="8"/>
  <c r="D77" i="8"/>
  <c r="C77" i="8"/>
  <c r="B77" i="8"/>
  <c r="I77" i="8"/>
  <c r="T74" i="8"/>
  <c r="S74" i="8"/>
  <c r="P74" i="8"/>
  <c r="O74" i="8"/>
  <c r="M74" i="8"/>
  <c r="L74" i="8"/>
  <c r="K74" i="8"/>
  <c r="J74" i="8"/>
  <c r="H74" i="8"/>
  <c r="G74" i="8"/>
  <c r="F74" i="8"/>
  <c r="E74" i="8"/>
  <c r="D74" i="8"/>
  <c r="C74" i="8"/>
  <c r="B74" i="8"/>
  <c r="I74" i="8"/>
  <c r="T61" i="8"/>
  <c r="S61" i="8"/>
  <c r="T102" i="8"/>
  <c r="S102" i="8"/>
  <c r="P102" i="8"/>
  <c r="O102" i="8"/>
  <c r="M102" i="8"/>
  <c r="L102" i="8"/>
  <c r="K102" i="8"/>
  <c r="J102" i="8"/>
  <c r="H102" i="8"/>
  <c r="G102" i="8"/>
  <c r="F102" i="8"/>
  <c r="E102" i="8"/>
  <c r="D102" i="8"/>
  <c r="C102" i="8"/>
  <c r="B102" i="8"/>
  <c r="T101" i="8"/>
  <c r="S101" i="8"/>
  <c r="P101" i="8"/>
  <c r="O101" i="8"/>
  <c r="M101" i="8"/>
  <c r="L101" i="8"/>
  <c r="K101" i="8"/>
  <c r="J101" i="8"/>
  <c r="H101" i="8"/>
  <c r="G101" i="8"/>
  <c r="F101" i="8"/>
  <c r="E101" i="8"/>
  <c r="D101" i="8"/>
  <c r="C101" i="8"/>
  <c r="B101" i="8"/>
  <c r="T99" i="8"/>
  <c r="S99" i="8"/>
  <c r="P99" i="8"/>
  <c r="O99" i="8"/>
  <c r="M99" i="8"/>
  <c r="L99" i="8"/>
  <c r="K99" i="8"/>
  <c r="J99" i="8"/>
  <c r="H99" i="8"/>
  <c r="G99" i="8"/>
  <c r="F99" i="8"/>
  <c r="E99" i="8"/>
  <c r="D99" i="8"/>
  <c r="C99" i="8"/>
  <c r="B99" i="8"/>
  <c r="T98" i="8"/>
  <c r="S98" i="8"/>
  <c r="H98" i="8"/>
  <c r="G98" i="8"/>
  <c r="F98" i="8"/>
  <c r="E98" i="8"/>
  <c r="D98" i="8"/>
  <c r="C98" i="8"/>
  <c r="B98" i="8"/>
  <c r="P64" i="8"/>
  <c r="O64" i="8"/>
  <c r="M64" i="8"/>
  <c r="L64" i="8"/>
  <c r="K64" i="8"/>
  <c r="J64" i="8"/>
  <c r="H64" i="8"/>
  <c r="G64" i="8"/>
  <c r="F64" i="8"/>
  <c r="E64" i="8"/>
  <c r="D64" i="8"/>
  <c r="C64" i="8"/>
  <c r="B64" i="8"/>
  <c r="I64" i="8"/>
  <c r="H61" i="8"/>
  <c r="G61" i="8"/>
  <c r="F61" i="8"/>
  <c r="E61" i="8"/>
  <c r="D61" i="8"/>
  <c r="C61" i="8"/>
  <c r="B61" i="8"/>
  <c r="I61" i="8"/>
  <c r="T38" i="8"/>
  <c r="S38" i="8"/>
  <c r="P38" i="8"/>
  <c r="O38" i="8"/>
  <c r="M38" i="8"/>
  <c r="L38" i="8"/>
  <c r="K38" i="8"/>
  <c r="J38" i="8"/>
  <c r="H38" i="8"/>
  <c r="G38" i="8"/>
  <c r="F38" i="8"/>
  <c r="E38" i="8"/>
  <c r="D38" i="8"/>
  <c r="C38" i="8"/>
  <c r="B38" i="8"/>
  <c r="I38" i="8"/>
  <c r="T35" i="8"/>
  <c r="S35" i="8"/>
  <c r="P35" i="8"/>
  <c r="O35" i="8"/>
  <c r="M35" i="8"/>
  <c r="L35" i="8"/>
  <c r="K35" i="8"/>
  <c r="J35" i="8"/>
  <c r="H35" i="8"/>
  <c r="G35" i="8"/>
  <c r="F35" i="8"/>
  <c r="E35" i="8"/>
  <c r="D35" i="8"/>
  <c r="C35" i="8"/>
  <c r="B35" i="8"/>
  <c r="I35" i="8"/>
  <c r="T25" i="8"/>
  <c r="S25" i="8"/>
  <c r="P25" i="8"/>
  <c r="O25" i="8"/>
  <c r="M25" i="8"/>
  <c r="L25" i="8"/>
  <c r="K25" i="8"/>
  <c r="J25" i="8"/>
  <c r="H25" i="8"/>
  <c r="G25" i="8"/>
  <c r="F25" i="8"/>
  <c r="E25" i="8"/>
  <c r="D25" i="8"/>
  <c r="C25" i="8"/>
  <c r="B25" i="8"/>
  <c r="I25" i="8"/>
  <c r="T22" i="8"/>
  <c r="S22" i="8"/>
  <c r="P22" i="8"/>
  <c r="O22" i="8"/>
  <c r="M22" i="8"/>
  <c r="L22" i="8"/>
  <c r="K22" i="8"/>
  <c r="J22" i="8"/>
  <c r="H22" i="8"/>
  <c r="G22" i="8"/>
  <c r="F22" i="8"/>
  <c r="E22" i="8"/>
  <c r="D22" i="8"/>
  <c r="C22" i="8"/>
  <c r="B22" i="8"/>
  <c r="I22" i="8"/>
  <c r="P13" i="8"/>
  <c r="O13" i="8"/>
  <c r="M13" i="8"/>
  <c r="L13" i="8"/>
  <c r="K13" i="8"/>
  <c r="J13" i="8"/>
  <c r="H13" i="8"/>
  <c r="G13" i="8"/>
  <c r="F13" i="8"/>
  <c r="E13" i="8"/>
  <c r="D13" i="8"/>
  <c r="C13" i="8"/>
  <c r="B13" i="8"/>
  <c r="I13" i="8"/>
  <c r="P10" i="8"/>
  <c r="O10" i="8"/>
  <c r="M10" i="8"/>
  <c r="L10" i="8"/>
  <c r="K10" i="8"/>
  <c r="J10" i="8"/>
  <c r="H10" i="8"/>
  <c r="G10" i="8"/>
  <c r="F10" i="8"/>
  <c r="E10" i="8"/>
  <c r="D10" i="8"/>
  <c r="C10" i="8"/>
  <c r="B10" i="8"/>
  <c r="U8" i="8"/>
  <c r="I8" i="8"/>
  <c r="I10" i="8" s="1"/>
  <c r="U25" i="8" l="1"/>
  <c r="U35" i="8"/>
  <c r="P91" i="8"/>
  <c r="P78" i="8"/>
  <c r="S78" i="8"/>
  <c r="E14" i="8"/>
  <c r="P14" i="8"/>
  <c r="T14" i="8"/>
  <c r="C14" i="8"/>
  <c r="G14" i="8"/>
  <c r="M39" i="8"/>
  <c r="T39" i="8"/>
  <c r="D91" i="8"/>
  <c r="U74" i="8"/>
  <c r="S14" i="8"/>
  <c r="E78" i="8"/>
  <c r="S65" i="8"/>
  <c r="C26" i="8"/>
  <c r="G26" i="8"/>
  <c r="B26" i="8"/>
  <c r="F26" i="8"/>
  <c r="L78" i="8"/>
  <c r="S91" i="8"/>
  <c r="B14" i="8"/>
  <c r="F14" i="8"/>
  <c r="L14" i="8"/>
  <c r="O26" i="8"/>
  <c r="S39" i="8"/>
  <c r="T91" i="8"/>
  <c r="D78" i="8"/>
  <c r="H91" i="8"/>
  <c r="E91" i="8"/>
  <c r="H78" i="8"/>
  <c r="G100" i="8"/>
  <c r="C100" i="8"/>
  <c r="K91" i="8"/>
  <c r="L26" i="8"/>
  <c r="E39" i="8"/>
  <c r="C91" i="8"/>
  <c r="L91" i="8"/>
  <c r="U10" i="8"/>
  <c r="J14" i="8"/>
  <c r="K26" i="8"/>
  <c r="U22" i="8"/>
  <c r="E26" i="8"/>
  <c r="J26" i="8"/>
  <c r="D39" i="8"/>
  <c r="H39" i="8"/>
  <c r="C39" i="8"/>
  <c r="G39" i="8"/>
  <c r="K39" i="8"/>
  <c r="F65" i="8"/>
  <c r="H100" i="8"/>
  <c r="E103" i="8"/>
  <c r="C78" i="8"/>
  <c r="G78" i="8"/>
  <c r="T65" i="8"/>
  <c r="F91" i="8"/>
  <c r="K14" i="8"/>
  <c r="S26" i="8"/>
  <c r="I78" i="8"/>
  <c r="G91" i="8"/>
  <c r="I14" i="8"/>
  <c r="D14" i="8"/>
  <c r="H14" i="8"/>
  <c r="D26" i="8"/>
  <c r="H26" i="8"/>
  <c r="M26" i="8"/>
  <c r="T26" i="8"/>
  <c r="L39" i="8"/>
  <c r="B39" i="8"/>
  <c r="F39" i="8"/>
  <c r="J39" i="8"/>
  <c r="O39" i="8"/>
  <c r="E65" i="8"/>
  <c r="D103" i="8"/>
  <c r="H103" i="8"/>
  <c r="F78" i="8"/>
  <c r="K78" i="8"/>
  <c r="U87" i="8"/>
  <c r="T78" i="8"/>
  <c r="B65" i="8"/>
  <c r="B91" i="8"/>
  <c r="B78" i="8"/>
  <c r="O14" i="8"/>
  <c r="T103" i="8"/>
  <c r="S100" i="8"/>
  <c r="U90" i="8"/>
  <c r="M91" i="8"/>
  <c r="U91" i="8" s="1"/>
  <c r="J91" i="8"/>
  <c r="O91" i="8"/>
  <c r="U77" i="8"/>
  <c r="M78" i="8"/>
  <c r="J78" i="8"/>
  <c r="O78" i="8"/>
  <c r="J103" i="8"/>
  <c r="O103" i="8"/>
  <c r="U64" i="8"/>
  <c r="I91" i="8"/>
  <c r="E100" i="8"/>
  <c r="S103" i="8"/>
  <c r="F100" i="8"/>
  <c r="C103" i="8"/>
  <c r="G103" i="8"/>
  <c r="B100" i="8"/>
  <c r="I99" i="8"/>
  <c r="T100" i="8"/>
  <c r="I101" i="8"/>
  <c r="B103" i="8"/>
  <c r="F103" i="8"/>
  <c r="P103" i="8"/>
  <c r="U101" i="8"/>
  <c r="M103" i="8"/>
  <c r="L103" i="8"/>
  <c r="K103" i="8"/>
  <c r="C65" i="8"/>
  <c r="G65" i="8"/>
  <c r="I65" i="8"/>
  <c r="D65" i="8"/>
  <c r="H65" i="8"/>
  <c r="I98" i="8"/>
  <c r="I102" i="8"/>
  <c r="D100" i="8"/>
  <c r="I39" i="8"/>
  <c r="U38" i="8"/>
  <c r="P39" i="8"/>
  <c r="I26" i="8"/>
  <c r="P26" i="8"/>
  <c r="M14" i="8"/>
  <c r="U13" i="8"/>
  <c r="C104" i="8" l="1"/>
  <c r="B104" i="8"/>
  <c r="S104" i="8"/>
  <c r="U78" i="8"/>
  <c r="U14" i="8"/>
  <c r="U39" i="8"/>
  <c r="U26" i="8"/>
  <c r="E104" i="8"/>
  <c r="H104" i="8"/>
  <c r="F104" i="8"/>
  <c r="G104" i="8"/>
  <c r="D104" i="8"/>
  <c r="T104" i="8"/>
  <c r="I100" i="8"/>
  <c r="U103" i="8"/>
  <c r="I103" i="8"/>
  <c r="I104" i="8" l="1"/>
  <c r="T115" i="8" l="1"/>
  <c r="T180" i="8" s="1"/>
  <c r="S115" i="8"/>
  <c r="S180" i="8" s="1"/>
  <c r="P115" i="8"/>
  <c r="P180" i="8" s="1"/>
  <c r="O115" i="8"/>
  <c r="O180" i="8" s="1"/>
  <c r="M115" i="8"/>
  <c r="M180" i="8" s="1"/>
  <c r="L115" i="8"/>
  <c r="L180" i="8" s="1"/>
  <c r="K115" i="8"/>
  <c r="K180" i="8" s="1"/>
  <c r="J115" i="8"/>
  <c r="J180" i="8" s="1"/>
  <c r="H115" i="8"/>
  <c r="H180" i="8" s="1"/>
  <c r="G115" i="8"/>
  <c r="G180" i="8" s="1"/>
  <c r="F115" i="8"/>
  <c r="F180" i="8" s="1"/>
  <c r="E115" i="8"/>
  <c r="E180" i="8" s="1"/>
  <c r="D115" i="8"/>
  <c r="D180" i="8" s="1"/>
  <c r="C115" i="8"/>
  <c r="C180" i="8" s="1"/>
  <c r="B50" i="8"/>
  <c r="B115" i="8" s="1"/>
  <c r="B180" i="8" s="1"/>
  <c r="T114" i="8"/>
  <c r="T179" i="8" s="1"/>
  <c r="S114" i="8"/>
  <c r="S179" i="8" s="1"/>
  <c r="P114" i="8"/>
  <c r="P179" i="8" s="1"/>
  <c r="O114" i="8"/>
  <c r="O179" i="8" s="1"/>
  <c r="M114" i="8"/>
  <c r="M179" i="8" s="1"/>
  <c r="L114" i="8"/>
  <c r="L179" i="8" s="1"/>
  <c r="K114" i="8"/>
  <c r="K179" i="8" s="1"/>
  <c r="J114" i="8"/>
  <c r="J179" i="8" s="1"/>
  <c r="H114" i="8"/>
  <c r="H179" i="8" s="1"/>
  <c r="H181" i="8" s="1"/>
  <c r="G114" i="8"/>
  <c r="G179" i="8" s="1"/>
  <c r="F114" i="8"/>
  <c r="F179" i="8" s="1"/>
  <c r="E114" i="8"/>
  <c r="E179" i="8" s="1"/>
  <c r="D114" i="8"/>
  <c r="D179" i="8" s="1"/>
  <c r="C114" i="8"/>
  <c r="C179" i="8" s="1"/>
  <c r="B49" i="8"/>
  <c r="B114" i="8" s="1"/>
  <c r="B179" i="8" s="1"/>
  <c r="S112" i="8"/>
  <c r="S177" i="8" s="1"/>
  <c r="P112" i="8"/>
  <c r="P177" i="8" s="1"/>
  <c r="O112" i="8"/>
  <c r="O177" i="8" s="1"/>
  <c r="L112" i="8"/>
  <c r="L177" i="8" s="1"/>
  <c r="K112" i="8"/>
  <c r="K177" i="8" s="1"/>
  <c r="J112" i="8"/>
  <c r="J177" i="8" s="1"/>
  <c r="H112" i="8"/>
  <c r="H177" i="8" s="1"/>
  <c r="G112" i="8"/>
  <c r="G177" i="8" s="1"/>
  <c r="F112" i="8"/>
  <c r="F177" i="8" s="1"/>
  <c r="E112" i="8"/>
  <c r="E177" i="8" s="1"/>
  <c r="D112" i="8"/>
  <c r="D177" i="8" s="1"/>
  <c r="C112" i="8"/>
  <c r="C177" i="8" s="1"/>
  <c r="B47" i="8"/>
  <c r="B112" i="8" s="1"/>
  <c r="B177" i="8" s="1"/>
  <c r="T111" i="8"/>
  <c r="T176" i="8" s="1"/>
  <c r="S111" i="8"/>
  <c r="S176" i="8" s="1"/>
  <c r="H111" i="8"/>
  <c r="H176" i="8" s="1"/>
  <c r="G111" i="8"/>
  <c r="G176" i="8" s="1"/>
  <c r="F111" i="8"/>
  <c r="F176" i="8" s="1"/>
  <c r="F178" i="8" s="1"/>
  <c r="E111" i="8"/>
  <c r="E176" i="8" s="1"/>
  <c r="D111" i="8"/>
  <c r="D176" i="8" s="1"/>
  <c r="C46" i="8"/>
  <c r="C111" i="8" s="1"/>
  <c r="C176" i="8" s="1"/>
  <c r="B46" i="8"/>
  <c r="B111" i="8" s="1"/>
  <c r="B176" i="8" s="1"/>
  <c r="B178" i="8" s="1"/>
  <c r="S178" i="8" l="1"/>
  <c r="K181" i="8"/>
  <c r="P181" i="8"/>
  <c r="E178" i="8"/>
  <c r="C181" i="8"/>
  <c r="G181" i="8"/>
  <c r="D181" i="8"/>
  <c r="I179" i="8"/>
  <c r="G178" i="8"/>
  <c r="I177" i="8"/>
  <c r="J181" i="8"/>
  <c r="D178" i="8"/>
  <c r="I176" i="8"/>
  <c r="H178" i="8"/>
  <c r="H182" i="8" s="1"/>
  <c r="B181" i="8"/>
  <c r="B182" i="8" s="1"/>
  <c r="F181" i="8"/>
  <c r="F182" i="8" s="1"/>
  <c r="U179" i="8"/>
  <c r="L181" i="8"/>
  <c r="S181" i="8"/>
  <c r="C178" i="8"/>
  <c r="E181" i="8"/>
  <c r="O181" i="8"/>
  <c r="I180" i="8"/>
  <c r="M181" i="8"/>
  <c r="T181" i="8"/>
  <c r="F113" i="8"/>
  <c r="T116" i="8"/>
  <c r="G113" i="8"/>
  <c r="S113" i="8"/>
  <c r="H113" i="8"/>
  <c r="I114" i="8"/>
  <c r="B116" i="8"/>
  <c r="F116" i="8"/>
  <c r="K116" i="8"/>
  <c r="B113" i="8"/>
  <c r="D116" i="8"/>
  <c r="C113" i="8"/>
  <c r="U114" i="8"/>
  <c r="C116" i="8"/>
  <c r="G116" i="8"/>
  <c r="L116" i="8"/>
  <c r="I112" i="8"/>
  <c r="S116" i="8"/>
  <c r="H116" i="8"/>
  <c r="M116" i="8"/>
  <c r="M48" i="8"/>
  <c r="M112" i="8"/>
  <c r="M177" i="8" s="1"/>
  <c r="T48" i="8"/>
  <c r="T112" i="8"/>
  <c r="D113" i="8"/>
  <c r="J116" i="8"/>
  <c r="O116" i="8"/>
  <c r="E116" i="8"/>
  <c r="I115" i="8"/>
  <c r="E113" i="8"/>
  <c r="I111" i="8"/>
  <c r="P116" i="8"/>
  <c r="G48" i="8"/>
  <c r="P51" i="8"/>
  <c r="H51" i="8"/>
  <c r="D51" i="8"/>
  <c r="C51" i="8"/>
  <c r="G51" i="8"/>
  <c r="C48" i="8"/>
  <c r="B48" i="8"/>
  <c r="I49" i="8"/>
  <c r="L51" i="8"/>
  <c r="K51" i="8"/>
  <c r="U49" i="8"/>
  <c r="S51" i="8"/>
  <c r="J48" i="8"/>
  <c r="O48" i="8"/>
  <c r="K48" i="8"/>
  <c r="I50" i="8"/>
  <c r="T51" i="8"/>
  <c r="F48" i="8"/>
  <c r="E51" i="8"/>
  <c r="M51" i="8"/>
  <c r="P48" i="8"/>
  <c r="U46" i="8"/>
  <c r="D48" i="8"/>
  <c r="I46" i="8"/>
  <c r="H48" i="8"/>
  <c r="L48" i="8"/>
  <c r="B51" i="8"/>
  <c r="F51" i="8"/>
  <c r="J51" i="8"/>
  <c r="I47" i="8"/>
  <c r="E48" i="8"/>
  <c r="S48" i="8"/>
  <c r="O51" i="8"/>
  <c r="C182" i="8" l="1"/>
  <c r="I113" i="8"/>
  <c r="U181" i="8"/>
  <c r="S182" i="8"/>
  <c r="S185" i="8" s="1"/>
  <c r="E182" i="8"/>
  <c r="G182" i="8"/>
  <c r="G117" i="8"/>
  <c r="T52" i="8"/>
  <c r="G52" i="8"/>
  <c r="S117" i="8"/>
  <c r="I181" i="8"/>
  <c r="D182" i="8"/>
  <c r="T113" i="8"/>
  <c r="T117" i="8" s="1"/>
  <c r="T177" i="8"/>
  <c r="T178" i="8" s="1"/>
  <c r="T182" i="8" s="1"/>
  <c r="T185" i="8" s="1"/>
  <c r="I178" i="8"/>
  <c r="F117" i="8"/>
  <c r="C117" i="8"/>
  <c r="I116" i="8"/>
  <c r="B117" i="8"/>
  <c r="D117" i="8"/>
  <c r="H117" i="8"/>
  <c r="M52" i="8"/>
  <c r="J52" i="8"/>
  <c r="E117" i="8"/>
  <c r="U116" i="8"/>
  <c r="D52" i="8"/>
  <c r="H52" i="8"/>
  <c r="I51" i="8"/>
  <c r="S52" i="8"/>
  <c r="F52" i="8"/>
  <c r="B52" i="8"/>
  <c r="C52" i="8"/>
  <c r="O52" i="8"/>
  <c r="L52" i="8"/>
  <c r="K52" i="8"/>
  <c r="U51" i="8"/>
  <c r="P52" i="8"/>
  <c r="U48" i="8"/>
  <c r="E52" i="8"/>
  <c r="I48" i="8"/>
  <c r="I117" i="8" l="1"/>
  <c r="I182" i="8"/>
  <c r="U52" i="8"/>
  <c r="I52" i="8"/>
  <c r="J98" i="8" l="1"/>
  <c r="O61" i="8"/>
  <c r="O65" i="8" s="1"/>
  <c r="O98" i="8"/>
  <c r="J61" i="8"/>
  <c r="J65" i="8" s="1"/>
  <c r="P61" i="8"/>
  <c r="P98" i="8"/>
  <c r="P111" i="8" s="1"/>
  <c r="P176" i="8" s="1"/>
  <c r="K61" i="8"/>
  <c r="K65" i="8" s="1"/>
  <c r="K98" i="8"/>
  <c r="M61" i="8"/>
  <c r="U61" i="8" s="1"/>
  <c r="M98" i="8"/>
  <c r="L61" i="8"/>
  <c r="L65" i="8" s="1"/>
  <c r="L98" i="8"/>
  <c r="P65" i="8" l="1"/>
  <c r="P100" i="8"/>
  <c r="P178" i="8"/>
  <c r="M100" i="8"/>
  <c r="M104" i="8" s="1"/>
  <c r="M111" i="8"/>
  <c r="U111" i="8" s="1"/>
  <c r="P113" i="8"/>
  <c r="L100" i="8"/>
  <c r="L104" i="8" s="1"/>
  <c r="L111" i="8"/>
  <c r="K100" i="8"/>
  <c r="K104" i="8" s="1"/>
  <c r="K111" i="8"/>
  <c r="J100" i="8"/>
  <c r="J104" i="8" s="1"/>
  <c r="J111" i="8"/>
  <c r="O100" i="8"/>
  <c r="O104" i="8" s="1"/>
  <c r="O111" i="8"/>
  <c r="U98" i="8"/>
  <c r="M65" i="8"/>
  <c r="U65" i="8" l="1"/>
  <c r="P104" i="8"/>
  <c r="U100" i="8"/>
  <c r="O113" i="8"/>
  <c r="O117" i="8" s="1"/>
  <c r="O176" i="8"/>
  <c r="O178" i="8" s="1"/>
  <c r="O182" i="8" s="1"/>
  <c r="O185" i="8" s="1"/>
  <c r="K113" i="8"/>
  <c r="K117" i="8" s="1"/>
  <c r="K176" i="8"/>
  <c r="K178" i="8" s="1"/>
  <c r="K182" i="8" s="1"/>
  <c r="K185" i="8" s="1"/>
  <c r="P182" i="8"/>
  <c r="J113" i="8"/>
  <c r="J117" i="8" s="1"/>
  <c r="J176" i="8"/>
  <c r="J178" i="8" s="1"/>
  <c r="J182" i="8" s="1"/>
  <c r="J185" i="8" s="1"/>
  <c r="L113" i="8"/>
  <c r="L117" i="8" s="1"/>
  <c r="L176" i="8"/>
  <c r="L178" i="8" s="1"/>
  <c r="L182" i="8" s="1"/>
  <c r="L185" i="8" s="1"/>
  <c r="M113" i="8"/>
  <c r="M117" i="8" s="1"/>
  <c r="M176" i="8"/>
  <c r="P117" i="8"/>
  <c r="P185" i="8" l="1"/>
  <c r="U104" i="8"/>
  <c r="U117" i="8"/>
  <c r="U113" i="8"/>
  <c r="M178" i="8"/>
  <c r="U176" i="8"/>
  <c r="M182" i="8" l="1"/>
  <c r="U178" i="8"/>
  <c r="U182" i="8" l="1"/>
  <c r="M185" i="8"/>
</calcChain>
</file>

<file path=xl/sharedStrings.xml><?xml version="1.0" encoding="utf-8"?>
<sst xmlns="http://schemas.openxmlformats.org/spreadsheetml/2006/main" count="497" uniqueCount="49">
  <si>
    <t>FERROSUR</t>
  </si>
  <si>
    <t>FERROCARRIL DEL ISTMO DE TEHUANTEPEC, S.A. DE C.V.</t>
  </si>
  <si>
    <t>DERECHOS DE PASO</t>
  </si>
  <si>
    <t>FERROCARRIL</t>
  </si>
  <si>
    <t>TRENES</t>
  </si>
  <si>
    <t>LOCOMOTORAS</t>
  </si>
  <si>
    <t>CARROS</t>
  </si>
  <si>
    <t>TONELADAS NETAS</t>
  </si>
  <si>
    <t>TARA</t>
  </si>
  <si>
    <t>PESO  LOCOMOTORAS</t>
  </si>
  <si>
    <t>TONELADAS BRUTAS</t>
  </si>
  <si>
    <t>DISTANCIA MEDIA</t>
  </si>
  <si>
    <t>TONELADAS-KM. NETAS</t>
  </si>
  <si>
    <t>TONELADAS-KM. BRUTAS</t>
  </si>
  <si>
    <t>LOCOMOTORA KM</t>
  </si>
  <si>
    <t>CARRO KM</t>
  </si>
  <si>
    <t>C</t>
  </si>
  <si>
    <t>V</t>
  </si>
  <si>
    <t>CA</t>
  </si>
  <si>
    <t>CH</t>
  </si>
  <si>
    <t>HYR</t>
  </si>
  <si>
    <t>TOTAL</t>
  </si>
  <si>
    <t>DOBLETES</t>
  </si>
  <si>
    <t>SUBTOTAL</t>
  </si>
  <si>
    <t>FIT-CHIAPAS-MAYAB</t>
  </si>
  <si>
    <t>ENERO - MARZO 2013</t>
  </si>
  <si>
    <t>ENERO - JUNIO 2013</t>
  </si>
  <si>
    <t>ENERO DEL AÑO 2014</t>
  </si>
  <si>
    <t>FEBRERO DEL AÑO 2014</t>
  </si>
  <si>
    <t>MARZO DEL AÑO 2014</t>
  </si>
  <si>
    <t>ABRIL DEL AÑO 2014</t>
  </si>
  <si>
    <t>MAYO DEL AÑO 2014</t>
  </si>
  <si>
    <t>JUNIO DEL AÑO 2014</t>
  </si>
  <si>
    <t>ABRIL - JUNIO 2014</t>
  </si>
  <si>
    <t>JULIO DEL AÑO 2014</t>
  </si>
  <si>
    <t>AGOSTO DEL AÑO 2014</t>
  </si>
  <si>
    <t>SEPTIEMBRE DEL AÑO 2014</t>
  </si>
  <si>
    <t>ENERO - SEPTIEMBRE 2014</t>
  </si>
  <si>
    <t>JULIO - SEPTIEMBRE 2014</t>
  </si>
  <si>
    <t>DISTANCIA RECORRIDA</t>
  </si>
  <si>
    <t>TARIFA DÓLARES</t>
  </si>
  <si>
    <t>TOTAL A COBRAR</t>
  </si>
  <si>
    <t>ABRIL</t>
  </si>
  <si>
    <t>MAYO</t>
  </si>
  <si>
    <t>ENERO</t>
  </si>
  <si>
    <t>FEBRERO</t>
  </si>
  <si>
    <t>MARZO</t>
  </si>
  <si>
    <t>MES</t>
  </si>
  <si>
    <t>FIT - CHM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</si>
</sst>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5" borderId="2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43" fontId="3" fillId="2" borderId="3" xfId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3" fontId="2" fillId="4" borderId="6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43" fontId="2" fillId="4" borderId="4" xfId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43" fontId="2" fillId="4" borderId="1" xfId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43" fontId="2" fillId="4" borderId="6" xfId="1" applyFont="1" applyFill="1" applyBorder="1" applyAlignment="1">
      <alignment horizontal="center" vertical="center"/>
    </xf>
    <xf numFmtId="3" fontId="2" fillId="4" borderId="7" xfId="0" applyNumberFormat="1" applyFont="1" applyFill="1" applyBorder="1" applyAlignment="1">
      <alignment horizontal="center" vertical="center"/>
    </xf>
    <xf numFmtId="43" fontId="3" fillId="4" borderId="3" xfId="1" applyFont="1" applyFill="1" applyBorder="1" applyAlignment="1">
      <alignment horizontal="center" vertical="center"/>
    </xf>
    <xf numFmtId="0" fontId="0" fillId="7" borderId="0" xfId="0" applyFont="1" applyFill="1"/>
    <xf numFmtId="0" fontId="2" fillId="7" borderId="0" xfId="0" applyFont="1" applyFill="1" applyAlignment="1">
      <alignment horizontal="center"/>
    </xf>
    <xf numFmtId="0" fontId="3" fillId="7" borderId="0" xfId="0" applyFont="1" applyFill="1"/>
    <xf numFmtId="0" fontId="2" fillId="7" borderId="0" xfId="0" applyFont="1" applyFill="1" applyAlignment="1">
      <alignment horizontal="left"/>
    </xf>
    <xf numFmtId="0" fontId="2" fillId="7" borderId="0" xfId="0" applyFont="1" applyFill="1"/>
    <xf numFmtId="3" fontId="3" fillId="7" borderId="0" xfId="0" applyNumberFormat="1" applyFont="1" applyFill="1" applyBorder="1" applyAlignment="1">
      <alignment horizontal="center"/>
    </xf>
    <xf numFmtId="4" fontId="3" fillId="7" borderId="0" xfId="0" applyNumberFormat="1" applyFont="1" applyFill="1" applyBorder="1" applyAlignment="1">
      <alignment horizontal="center"/>
    </xf>
    <xf numFmtId="43" fontId="0" fillId="7" borderId="0" xfId="1" applyFont="1" applyFill="1"/>
    <xf numFmtId="43" fontId="0" fillId="0" borderId="0" xfId="1" applyFont="1"/>
    <xf numFmtId="0" fontId="5" fillId="6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43" fontId="3" fillId="0" borderId="2" xfId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wrapText="1"/>
    </xf>
    <xf numFmtId="0" fontId="2" fillId="7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4191323645519922"/>
          <c:y val="0.2011975794932868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161684057785462E-2"/>
          <c:y val="0.35473866695099038"/>
          <c:w val="0.81312431748951086"/>
          <c:h val="0.276866578419026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 CARRO'!$D$1</c:f>
              <c:strCache>
                <c:ptCount val="1"/>
                <c:pt idx="0">
                  <c:v>LOCOMOTORA KM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cat>
            <c:multiLvlStrRef>
              <c:f>'LOC CARRO'!$B$2:$C$11</c:f>
              <c:multiLvlStrCache>
                <c:ptCount val="10"/>
                <c:lvl>
                  <c:pt idx="0">
                    <c:v>FERROSUR</c:v>
                  </c:pt>
                  <c:pt idx="1">
                    <c:v>FIT - CHM</c:v>
                  </c:pt>
                  <c:pt idx="2">
                    <c:v>FERROSUR</c:v>
                  </c:pt>
                  <c:pt idx="3">
                    <c:v>FIT - CHM</c:v>
                  </c:pt>
                  <c:pt idx="4">
                    <c:v>FERROSUR</c:v>
                  </c:pt>
                  <c:pt idx="5">
                    <c:v>FIT - CHM</c:v>
                  </c:pt>
                  <c:pt idx="6">
                    <c:v>FERROSUR</c:v>
                  </c:pt>
                  <c:pt idx="7">
                    <c:v>FIT - CHM</c:v>
                  </c:pt>
                  <c:pt idx="8">
                    <c:v>FERROSUR</c:v>
                  </c:pt>
                  <c:pt idx="9">
                    <c:v>FIT - CHM</c:v>
                  </c:pt>
                </c:lvl>
                <c:lvl>
                  <c:pt idx="0">
                    <c:v>ENERO</c:v>
                  </c:pt>
                  <c:pt idx="2">
                    <c:v>FEBRERO</c:v>
                  </c:pt>
                  <c:pt idx="4">
                    <c:v>MARZO</c:v>
                  </c:pt>
                  <c:pt idx="6">
                    <c:v>ABRIL</c:v>
                  </c:pt>
                  <c:pt idx="8">
                    <c:v>MAYO</c:v>
                  </c:pt>
                </c:lvl>
              </c:multiLvlStrCache>
            </c:multiLvlStrRef>
          </c:cat>
          <c:val>
            <c:numRef>
              <c:f>'LOC CARRO'!$D$2:$D$11</c:f>
              <c:numCache>
                <c:formatCode>_(* #,##0.00_);_(* \(#,##0.00\);_(* "-"??_);_(@_)</c:formatCode>
                <c:ptCount val="10"/>
                <c:pt idx="0">
                  <c:v>26744</c:v>
                </c:pt>
                <c:pt idx="1">
                  <c:v>159</c:v>
                </c:pt>
                <c:pt idx="2">
                  <c:v>20284</c:v>
                </c:pt>
                <c:pt idx="3">
                  <c:v>697</c:v>
                </c:pt>
                <c:pt idx="4">
                  <c:v>27191.5</c:v>
                </c:pt>
                <c:pt idx="5">
                  <c:v>722</c:v>
                </c:pt>
                <c:pt idx="6">
                  <c:v>23387.5</c:v>
                </c:pt>
                <c:pt idx="7">
                  <c:v>1276</c:v>
                </c:pt>
                <c:pt idx="8">
                  <c:v>28285</c:v>
                </c:pt>
                <c:pt idx="9">
                  <c:v>885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892288"/>
        <c:axId val="82893824"/>
      </c:barChart>
      <c:catAx>
        <c:axId val="828922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MX"/>
          </a:p>
        </c:txPr>
        <c:crossAx val="82893824"/>
        <c:crosses val="autoZero"/>
        <c:auto val="1"/>
        <c:lblAlgn val="ctr"/>
        <c:lblOffset val="100"/>
        <c:noMultiLvlLbl val="0"/>
      </c:catAx>
      <c:valAx>
        <c:axId val="8289382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82892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568177229594555"/>
          <c:y val="0.2007925188352203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55688930492081"/>
          <c:y val="0.33845008923187364"/>
          <c:w val="0.80079143953159704"/>
          <c:h val="0.398059310764908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'LOC CARRO'!$D$13</c:f>
              <c:strCache>
                <c:ptCount val="1"/>
                <c:pt idx="0">
                  <c:v>CARRO KM</c:v>
                </c:pt>
              </c:strCache>
            </c:strRef>
          </c:tx>
          <c:invertIfNegative val="0"/>
          <c:cat>
            <c:multiLvlStrRef>
              <c:f>'LOC CARRO'!$B$14:$C$23</c:f>
              <c:multiLvlStrCache>
                <c:ptCount val="10"/>
                <c:lvl>
                  <c:pt idx="0">
                    <c:v>FERROSUR</c:v>
                  </c:pt>
                  <c:pt idx="1">
                    <c:v>FIT - CHM</c:v>
                  </c:pt>
                  <c:pt idx="2">
                    <c:v>FERROSUR</c:v>
                  </c:pt>
                  <c:pt idx="3">
                    <c:v>FIT - CHM</c:v>
                  </c:pt>
                  <c:pt idx="4">
                    <c:v>FERROSUR</c:v>
                  </c:pt>
                  <c:pt idx="5">
                    <c:v>FIT - CHM</c:v>
                  </c:pt>
                  <c:pt idx="6">
                    <c:v>FERROSUR</c:v>
                  </c:pt>
                  <c:pt idx="7">
                    <c:v>FIT - CHM</c:v>
                  </c:pt>
                  <c:pt idx="8">
                    <c:v>FERROSUR</c:v>
                  </c:pt>
                  <c:pt idx="9">
                    <c:v>FIT - CHM</c:v>
                  </c:pt>
                </c:lvl>
                <c:lvl>
                  <c:pt idx="0">
                    <c:v>ENERO</c:v>
                  </c:pt>
                  <c:pt idx="2">
                    <c:v>FEBRERO</c:v>
                  </c:pt>
                  <c:pt idx="4">
                    <c:v>MARZO</c:v>
                  </c:pt>
                  <c:pt idx="6">
                    <c:v>ABRIL</c:v>
                  </c:pt>
                  <c:pt idx="8">
                    <c:v>MAYO</c:v>
                  </c:pt>
                </c:lvl>
              </c:multiLvlStrCache>
            </c:multiLvlStrRef>
          </c:cat>
          <c:val>
            <c:numRef>
              <c:f>'LOC CARRO'!$D$14:$D$23</c:f>
              <c:numCache>
                <c:formatCode>_(* #,##0.00_);_(* \(#,##0.00\);_(* "-"??_);_(@_)</c:formatCode>
                <c:ptCount val="10"/>
                <c:pt idx="0">
                  <c:v>175151.5</c:v>
                </c:pt>
                <c:pt idx="1">
                  <c:v>0</c:v>
                </c:pt>
                <c:pt idx="2">
                  <c:v>151752.5</c:v>
                </c:pt>
                <c:pt idx="3">
                  <c:v>4136</c:v>
                </c:pt>
                <c:pt idx="4">
                  <c:v>174902</c:v>
                </c:pt>
                <c:pt idx="5">
                  <c:v>1548</c:v>
                </c:pt>
                <c:pt idx="6">
                  <c:v>163202.5</c:v>
                </c:pt>
                <c:pt idx="7">
                  <c:v>5039</c:v>
                </c:pt>
                <c:pt idx="8">
                  <c:v>210808</c:v>
                </c:pt>
                <c:pt idx="9">
                  <c:v>9355.5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172352"/>
        <c:axId val="35173888"/>
      </c:barChart>
      <c:catAx>
        <c:axId val="35172352"/>
        <c:scaling>
          <c:orientation val="minMax"/>
        </c:scaling>
        <c:delete val="0"/>
        <c:axPos val="b"/>
        <c:majorTickMark val="out"/>
        <c:minorTickMark val="none"/>
        <c:tickLblPos val="nextTo"/>
        <c:crossAx val="35173888"/>
        <c:crosses val="autoZero"/>
        <c:auto val="1"/>
        <c:lblAlgn val="ctr"/>
        <c:lblOffset val="100"/>
        <c:noMultiLvlLbl val="0"/>
      </c:catAx>
      <c:valAx>
        <c:axId val="3517388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35172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0065146579804558"/>
          <c:y val="0.2339707260249091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049065120931545"/>
          <c:y val="0.39318348279101145"/>
          <c:w val="0.77842348696640928"/>
          <c:h val="0.382449314018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'ton km '!$C$1</c:f>
              <c:strCache>
                <c:ptCount val="1"/>
                <c:pt idx="0">
                  <c:v>TONELADAS-KM. NETAS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multiLvlStrRef>
              <c:f>'ton km '!$A$2:$B$11</c:f>
              <c:multiLvlStrCache>
                <c:ptCount val="10"/>
                <c:lvl>
                  <c:pt idx="0">
                    <c:v>FERROSUR</c:v>
                  </c:pt>
                  <c:pt idx="1">
                    <c:v>FIT - CHM</c:v>
                  </c:pt>
                  <c:pt idx="2">
                    <c:v>FERROSUR</c:v>
                  </c:pt>
                  <c:pt idx="3">
                    <c:v>FIT - CHM</c:v>
                  </c:pt>
                  <c:pt idx="4">
                    <c:v>FERROSUR</c:v>
                  </c:pt>
                  <c:pt idx="5">
                    <c:v>FIT - CHM</c:v>
                  </c:pt>
                  <c:pt idx="6">
                    <c:v>FERROSUR</c:v>
                  </c:pt>
                  <c:pt idx="7">
                    <c:v>FIT - CHM</c:v>
                  </c:pt>
                  <c:pt idx="8">
                    <c:v>FERROSUR</c:v>
                  </c:pt>
                  <c:pt idx="9">
                    <c:v>FIT - CHM</c:v>
                  </c:pt>
                </c:lvl>
                <c:lvl>
                  <c:pt idx="0">
                    <c:v>ENERO</c:v>
                  </c:pt>
                  <c:pt idx="2">
                    <c:v>FEBRERO</c:v>
                  </c:pt>
                  <c:pt idx="4">
                    <c:v>MARZO</c:v>
                  </c:pt>
                  <c:pt idx="6">
                    <c:v>ABRIL</c:v>
                  </c:pt>
                  <c:pt idx="8">
                    <c:v>MAYO</c:v>
                  </c:pt>
                </c:lvl>
              </c:multiLvlStrCache>
            </c:multiLvlStrRef>
          </c:cat>
          <c:val>
            <c:numRef>
              <c:f>'ton km '!$C$2:$C$11</c:f>
              <c:numCache>
                <c:formatCode>_(* #,##0.00_);_(* \(#,##0.00\);_(* "-"??_);_(@_)</c:formatCode>
                <c:ptCount val="10"/>
                <c:pt idx="0">
                  <c:v>7197405</c:v>
                </c:pt>
                <c:pt idx="1">
                  <c:v>0</c:v>
                </c:pt>
                <c:pt idx="2">
                  <c:v>5856232.5</c:v>
                </c:pt>
                <c:pt idx="3">
                  <c:v>109620</c:v>
                </c:pt>
                <c:pt idx="4">
                  <c:v>8542725</c:v>
                </c:pt>
                <c:pt idx="5">
                  <c:v>54180</c:v>
                </c:pt>
                <c:pt idx="6">
                  <c:v>6498932.5</c:v>
                </c:pt>
                <c:pt idx="7">
                  <c:v>283840</c:v>
                </c:pt>
                <c:pt idx="8">
                  <c:v>9046712.5</c:v>
                </c:pt>
                <c:pt idx="9">
                  <c:v>455422.5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38464"/>
        <c:axId val="56240000"/>
      </c:barChart>
      <c:catAx>
        <c:axId val="56238464"/>
        <c:scaling>
          <c:orientation val="minMax"/>
        </c:scaling>
        <c:delete val="0"/>
        <c:axPos val="b"/>
        <c:majorTickMark val="out"/>
        <c:minorTickMark val="none"/>
        <c:tickLblPos val="nextTo"/>
        <c:crossAx val="56240000"/>
        <c:crosses val="autoZero"/>
        <c:auto val="1"/>
        <c:lblAlgn val="ctr"/>
        <c:lblOffset val="100"/>
        <c:noMultiLvlLbl val="0"/>
      </c:catAx>
      <c:valAx>
        <c:axId val="5624000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56238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8633444075304543"/>
          <c:y val="0.2633744545631933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388913595102937"/>
          <c:y val="0.43120850603338651"/>
          <c:w val="0.80174763038341135"/>
          <c:h val="0.344927920802905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'ton km '!$C$14</c:f>
              <c:strCache>
                <c:ptCount val="1"/>
                <c:pt idx="0">
                  <c:v>TONELADAS-KM. BRUTAS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multiLvlStrRef>
              <c:f>'ton km '!$A$15:$B$24</c:f>
              <c:multiLvlStrCache>
                <c:ptCount val="10"/>
                <c:lvl>
                  <c:pt idx="0">
                    <c:v>FERROSUR</c:v>
                  </c:pt>
                  <c:pt idx="1">
                    <c:v>FIT - CHM</c:v>
                  </c:pt>
                  <c:pt idx="2">
                    <c:v>FERROSUR</c:v>
                  </c:pt>
                  <c:pt idx="3">
                    <c:v>FIT - CHM</c:v>
                  </c:pt>
                  <c:pt idx="4">
                    <c:v>FERROSUR</c:v>
                  </c:pt>
                  <c:pt idx="5">
                    <c:v>FIT - CHM</c:v>
                  </c:pt>
                  <c:pt idx="6">
                    <c:v>FERROSUR</c:v>
                  </c:pt>
                  <c:pt idx="7">
                    <c:v>FIT - CHM</c:v>
                  </c:pt>
                  <c:pt idx="8">
                    <c:v>FERROSUR</c:v>
                  </c:pt>
                  <c:pt idx="9">
                    <c:v>FIT - CHM</c:v>
                  </c:pt>
                </c:lvl>
                <c:lvl>
                  <c:pt idx="0">
                    <c:v>ENERO</c:v>
                  </c:pt>
                  <c:pt idx="2">
                    <c:v>FEBRERO</c:v>
                  </c:pt>
                  <c:pt idx="4">
                    <c:v>MARZO</c:v>
                  </c:pt>
                  <c:pt idx="6">
                    <c:v>ABRIL</c:v>
                  </c:pt>
                  <c:pt idx="8">
                    <c:v>MAYO</c:v>
                  </c:pt>
                </c:lvl>
              </c:multiLvlStrCache>
            </c:multiLvlStrRef>
          </c:cat>
          <c:val>
            <c:numRef>
              <c:f>'ton km '!$C$15:$C$24</c:f>
              <c:numCache>
                <c:formatCode>_(* #,##0.00_);_(* \(#,##0.00\);_(* "-"??_);_(@_)</c:formatCode>
                <c:ptCount val="10"/>
                <c:pt idx="0">
                  <c:v>15656460</c:v>
                </c:pt>
                <c:pt idx="1">
                  <c:v>19080</c:v>
                </c:pt>
                <c:pt idx="2">
                  <c:v>12842887.5</c:v>
                </c:pt>
                <c:pt idx="3">
                  <c:v>317340</c:v>
                </c:pt>
                <c:pt idx="4">
                  <c:v>17042010</c:v>
                </c:pt>
                <c:pt idx="5">
                  <c:v>187260</c:v>
                </c:pt>
                <c:pt idx="6">
                  <c:v>14177657.5</c:v>
                </c:pt>
                <c:pt idx="7">
                  <c:v>581170</c:v>
                </c:pt>
                <c:pt idx="8">
                  <c:v>18760382.5</c:v>
                </c:pt>
                <c:pt idx="9">
                  <c:v>842287.5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993792"/>
        <c:axId val="90995328"/>
      </c:barChart>
      <c:catAx>
        <c:axId val="90993792"/>
        <c:scaling>
          <c:orientation val="minMax"/>
        </c:scaling>
        <c:delete val="0"/>
        <c:axPos val="b"/>
        <c:majorTickMark val="out"/>
        <c:minorTickMark val="none"/>
        <c:tickLblPos val="nextTo"/>
        <c:crossAx val="90995328"/>
        <c:crosses val="autoZero"/>
        <c:auto val="1"/>
        <c:lblAlgn val="ctr"/>
        <c:lblOffset val="100"/>
        <c:noMultiLvlLbl val="0"/>
      </c:catAx>
      <c:valAx>
        <c:axId val="9099532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90993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809625</xdr:colOff>
      <xdr:row>0</xdr:row>
      <xdr:rowOff>42861</xdr:rowOff>
    </xdr:from>
    <xdr:to>
      <xdr:col>9</xdr:col>
      <xdr:colOff>47625</xdr:colOff>
      <xdr:row>19</xdr:row>
      <xdr:rowOff>28574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723900</xdr:colOff>
      <xdr:row>0</xdr:row>
      <xdr:rowOff>71436</xdr:rowOff>
    </xdr:from>
    <xdr:to>
      <xdr:col>17</xdr:col>
      <xdr:colOff>76200</xdr:colOff>
      <xdr:row>19</xdr:row>
      <xdr:rowOff>57150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0.4309</cdr:x>
      <cdr:y>0.06995</cdr:y>
    </cdr:from>
    <cdr:to>
      <cdr:x>0.60974</cdr:x>
      <cdr:y>0.18731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343569" y="252201"/>
          <a:ext cx="972667" cy="423075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0.42541</cdr:x>
      <cdr:y>0.04844</cdr:y>
    </cdr:from>
    <cdr:to>
      <cdr:x>0.60393</cdr:x>
      <cdr:y>0.16579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317750" y="174625"/>
          <a:ext cx="972667" cy="423075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638175</xdr:colOff>
      <xdr:row>1</xdr:row>
      <xdr:rowOff>119061</xdr:rowOff>
    </xdr:from>
    <xdr:to>
      <xdr:col>13</xdr:col>
      <xdr:colOff>266700</xdr:colOff>
      <xdr:row>23</xdr:row>
      <xdr:rowOff>161924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561975</xdr:colOff>
      <xdr:row>1</xdr:row>
      <xdr:rowOff>100012</xdr:rowOff>
    </xdr:from>
    <xdr:to>
      <xdr:col>21</xdr:col>
      <xdr:colOff>200025</xdr:colOff>
      <xdr:row>23</xdr:row>
      <xdr:rowOff>152400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0.40608</cdr:x>
      <cdr:y>0.08624</cdr:y>
    </cdr:from>
    <cdr:to>
      <cdr:x>0.5724</cdr:x>
      <cdr:y>0.18617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374900" y="365125"/>
          <a:ext cx="972667" cy="42307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0.42248</cdr:x>
      <cdr:y>0.08829</cdr:y>
    </cdr:from>
    <cdr:to>
      <cdr:x>0.58852</cdr:x>
      <cdr:y>0.18799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422525" y="374650"/>
          <a:ext cx="952073" cy="42307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7"/>
  <sheetViews>
    <sheetView zoomScaleNormal="100" workbookViewId="0">
      <pane xSplit="1" topLeftCell="D1" activePane="topRight" state="frozenSplit"/>
      <selection pane="topRight" activeCell="A8" sqref="A8:U8"/>
    </sheetView>
  </sheetViews>
  <sheetFormatPr baseColWidth="10" defaultRowHeight="15" outlineLevelCol="1" x14ac:dyDescent="0.25"/>
  <cols>
    <col min="1" max="1" width="30.7109375" style="45" bestFit="1" customWidth="1"/>
    <col min="2" max="2" width="9.85546875" style="45" bestFit="1" customWidth="1"/>
    <col min="3" max="3" width="18.42578125" style="45" bestFit="1" customWidth="1"/>
    <col min="4" max="5" width="6.140625" style="45" bestFit="1" customWidth="1"/>
    <col min="6" max="6" width="3.85546875" style="45" bestFit="1" customWidth="1"/>
    <col min="7" max="7" width="4.140625" style="45" bestFit="1" customWidth="1"/>
    <col min="8" max="8" width="5.5703125" style="45" bestFit="1" customWidth="1"/>
    <col min="9" max="9" width="8.140625" style="45" bestFit="1" customWidth="1"/>
    <col min="10" max="10" width="22" style="45" bestFit="1" customWidth="1"/>
    <col min="11" max="11" width="11.5703125" style="45" bestFit="1" customWidth="1"/>
    <col min="12" max="12" width="25.7109375" style="45" bestFit="1" customWidth="1"/>
    <col min="13" max="13" width="23.7109375" style="45" bestFit="1" customWidth="1"/>
    <col min="14" max="14" width="26" style="45" hidden="1" customWidth="1" outlineLevel="1"/>
    <col min="15" max="15" width="26.85546875" style="45" bestFit="1" customWidth="1" collapsed="1"/>
    <col min="16" max="16" width="28.5703125" style="45" bestFit="1" customWidth="1"/>
    <col min="17" max="17" width="19.42578125" style="45" hidden="1" customWidth="1" outlineLevel="1"/>
    <col min="18" max="18" width="20" style="45" hidden="1" customWidth="1" outlineLevel="1"/>
    <col min="19" max="19" width="21" style="45" bestFit="1" customWidth="1" collapsed="1"/>
    <col min="20" max="20" width="13.140625" style="45" bestFit="1" customWidth="1"/>
    <col min="21" max="21" width="19.7109375" style="45" bestFit="1" customWidth="1"/>
    <col min="22" max="22" width="15.140625" style="52" bestFit="1" customWidth="1"/>
    <col min="23" max="23" width="14.140625" style="52" bestFit="1" customWidth="1"/>
    <col min="24" max="24" width="15.140625" style="52" bestFit="1" customWidth="1"/>
    <col min="25" max="16384" width="11.42578125" style="45"/>
  </cols>
  <sheetData>
    <row r="1" spans="1:24" x14ac:dyDescent="0.25">
      <c r="A1" s="83" t="s">
        <v>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spans="1:24" x14ac:dyDescent="0.25">
      <c r="A2" s="83" t="s">
        <v>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4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60"/>
      <c r="R3" s="60"/>
      <c r="S3" s="47"/>
      <c r="T3" s="47"/>
    </row>
    <row r="4" spans="1:24" x14ac:dyDescent="0.25">
      <c r="A4" s="48" t="s">
        <v>27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7"/>
      <c r="R4" s="47"/>
      <c r="T4" s="52"/>
      <c r="U4" s="52"/>
      <c r="W4" s="45"/>
      <c r="X4" s="45"/>
    </row>
    <row r="5" spans="1:24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4" ht="15.75" customHeight="1" x14ac:dyDescent="0.25">
      <c r="A6" s="79" t="s">
        <v>3</v>
      </c>
      <c r="B6" s="79" t="s">
        <v>4</v>
      </c>
      <c r="C6" s="79" t="s">
        <v>5</v>
      </c>
      <c r="D6" s="81" t="s">
        <v>6</v>
      </c>
      <c r="E6" s="82"/>
      <c r="F6" s="82"/>
      <c r="G6" s="82"/>
      <c r="H6" s="82"/>
      <c r="I6" s="82"/>
      <c r="J6" s="77" t="s">
        <v>7</v>
      </c>
      <c r="K6" s="77" t="s">
        <v>8</v>
      </c>
      <c r="L6" s="77" t="s">
        <v>9</v>
      </c>
      <c r="M6" s="77" t="s">
        <v>10</v>
      </c>
      <c r="N6" s="77" t="s">
        <v>39</v>
      </c>
      <c r="O6" s="77" t="s">
        <v>12</v>
      </c>
      <c r="P6" s="77" t="s">
        <v>13</v>
      </c>
      <c r="Q6" s="77" t="s">
        <v>40</v>
      </c>
      <c r="R6" s="77" t="s">
        <v>41</v>
      </c>
      <c r="S6" s="77" t="s">
        <v>14</v>
      </c>
      <c r="T6" s="77" t="s">
        <v>15</v>
      </c>
      <c r="U6" s="77" t="s">
        <v>11</v>
      </c>
    </row>
    <row r="7" spans="1:24" x14ac:dyDescent="0.25">
      <c r="A7" s="80"/>
      <c r="B7" s="80"/>
      <c r="C7" s="80"/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</row>
    <row r="8" spans="1:24" x14ac:dyDescent="0.25">
      <c r="A8" s="13" t="s">
        <v>0</v>
      </c>
      <c r="B8" s="2">
        <v>51</v>
      </c>
      <c r="C8" s="2">
        <v>141</v>
      </c>
      <c r="D8" s="2">
        <v>596</v>
      </c>
      <c r="E8" s="2">
        <v>448</v>
      </c>
      <c r="F8" s="2">
        <v>0</v>
      </c>
      <c r="G8" s="2">
        <v>0</v>
      </c>
      <c r="H8" s="2">
        <v>0</v>
      </c>
      <c r="I8" s="3">
        <f>SUM(D8:H8)</f>
        <v>1044</v>
      </c>
      <c r="J8" s="2">
        <v>42720</v>
      </c>
      <c r="K8" s="2">
        <v>31290</v>
      </c>
      <c r="L8" s="2">
        <v>16920</v>
      </c>
      <c r="M8" s="2">
        <v>90930</v>
      </c>
      <c r="N8" s="2">
        <v>201895.5</v>
      </c>
      <c r="O8" s="2">
        <v>7197405</v>
      </c>
      <c r="P8" s="2">
        <v>15656460</v>
      </c>
      <c r="Q8" s="2">
        <v>291.72000000000213</v>
      </c>
      <c r="R8" s="2">
        <v>50300.69000000033</v>
      </c>
      <c r="S8" s="2">
        <v>26744</v>
      </c>
      <c r="T8" s="2">
        <v>175151.5</v>
      </c>
      <c r="U8" s="4">
        <f>+P8/M8</f>
        <v>172.18145826459914</v>
      </c>
    </row>
    <row r="9" spans="1:24" x14ac:dyDescent="0.25">
      <c r="A9" s="13" t="s">
        <v>22</v>
      </c>
      <c r="B9" s="2"/>
      <c r="C9" s="2"/>
      <c r="D9" s="2"/>
      <c r="E9" s="2"/>
      <c r="F9" s="2"/>
      <c r="G9" s="2"/>
      <c r="H9" s="2"/>
      <c r="I9" s="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4"/>
    </row>
    <row r="10" spans="1:24" ht="15.75" thickBot="1" x14ac:dyDescent="0.3">
      <c r="A10" s="14" t="s">
        <v>23</v>
      </c>
      <c r="B10" s="5">
        <f>+B9+B8</f>
        <v>51</v>
      </c>
      <c r="C10" s="5">
        <f>+C9+C8</f>
        <v>141</v>
      </c>
      <c r="D10" s="5">
        <f t="shared" ref="D10:K10" si="0">+D9+D8</f>
        <v>596</v>
      </c>
      <c r="E10" s="5">
        <f t="shared" si="0"/>
        <v>448</v>
      </c>
      <c r="F10" s="5">
        <f t="shared" si="0"/>
        <v>0</v>
      </c>
      <c r="G10" s="5">
        <f t="shared" si="0"/>
        <v>0</v>
      </c>
      <c r="H10" s="5">
        <f t="shared" si="0"/>
        <v>0</v>
      </c>
      <c r="I10" s="5">
        <f t="shared" si="0"/>
        <v>1044</v>
      </c>
      <c r="J10" s="5">
        <f t="shared" si="0"/>
        <v>42720</v>
      </c>
      <c r="K10" s="5">
        <f t="shared" si="0"/>
        <v>31290</v>
      </c>
      <c r="L10" s="5">
        <f>+L9+L8</f>
        <v>16920</v>
      </c>
      <c r="M10" s="5">
        <f>+M9+M8</f>
        <v>90930</v>
      </c>
      <c r="N10" s="5"/>
      <c r="O10" s="5">
        <f>+O9+O8</f>
        <v>7197405</v>
      </c>
      <c r="P10" s="5">
        <f>+P9+P8</f>
        <v>15656460</v>
      </c>
      <c r="Q10" s="5"/>
      <c r="R10" s="5"/>
      <c r="S10" s="5">
        <f t="shared" ref="S10:T10" si="1">+S9+S8</f>
        <v>26744</v>
      </c>
      <c r="T10" s="5">
        <f t="shared" si="1"/>
        <v>175151.5</v>
      </c>
      <c r="U10" s="6">
        <f>+P10/M10</f>
        <v>172.18145826459914</v>
      </c>
    </row>
    <row r="11" spans="1:24" ht="15.75" thickTop="1" x14ac:dyDescent="0.25">
      <c r="A11" s="15" t="s">
        <v>24</v>
      </c>
      <c r="B11" s="2">
        <v>1</v>
      </c>
      <c r="C11" s="2">
        <v>1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3">
        <f>SUM(D11:H11)</f>
        <v>0</v>
      </c>
      <c r="J11" s="2">
        <v>0</v>
      </c>
      <c r="K11" s="2">
        <v>0</v>
      </c>
      <c r="L11" s="2">
        <v>120</v>
      </c>
      <c r="M11" s="2">
        <v>120</v>
      </c>
      <c r="N11" s="2">
        <v>159</v>
      </c>
      <c r="O11" s="2">
        <v>0</v>
      </c>
      <c r="P11" s="2">
        <v>19080</v>
      </c>
      <c r="Q11" s="2">
        <v>0.44</v>
      </c>
      <c r="R11" s="2">
        <v>69.959999999999994</v>
      </c>
      <c r="S11" s="2">
        <v>159</v>
      </c>
      <c r="T11" s="2">
        <v>0</v>
      </c>
      <c r="U11" s="4">
        <f>+P11/M11</f>
        <v>159</v>
      </c>
    </row>
    <row r="12" spans="1:24" x14ac:dyDescent="0.25">
      <c r="A12" s="13" t="s">
        <v>22</v>
      </c>
      <c r="B12" s="2"/>
      <c r="C12" s="2"/>
      <c r="D12" s="2"/>
      <c r="E12" s="2"/>
      <c r="F12" s="2"/>
      <c r="G12" s="2"/>
      <c r="H12" s="2"/>
      <c r="I12" s="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4"/>
    </row>
    <row r="13" spans="1:24" ht="15.75" thickBot="1" x14ac:dyDescent="0.3">
      <c r="A13" s="16" t="s">
        <v>23</v>
      </c>
      <c r="B13" s="5">
        <f>+B12+B11</f>
        <v>1</v>
      </c>
      <c r="C13" s="5">
        <f>+C12+C11</f>
        <v>1</v>
      </c>
      <c r="D13" s="5">
        <f t="shared" ref="D13:O13" si="2">+D12+D11</f>
        <v>0</v>
      </c>
      <c r="E13" s="5">
        <f t="shared" si="2"/>
        <v>0</v>
      </c>
      <c r="F13" s="5">
        <f t="shared" si="2"/>
        <v>0</v>
      </c>
      <c r="G13" s="5">
        <f t="shared" si="2"/>
        <v>0</v>
      </c>
      <c r="H13" s="5">
        <f t="shared" si="2"/>
        <v>0</v>
      </c>
      <c r="I13" s="5">
        <f t="shared" si="2"/>
        <v>0</v>
      </c>
      <c r="J13" s="5">
        <f t="shared" si="2"/>
        <v>0</v>
      </c>
      <c r="K13" s="5">
        <f t="shared" si="2"/>
        <v>0</v>
      </c>
      <c r="L13" s="5">
        <f t="shared" si="2"/>
        <v>120</v>
      </c>
      <c r="M13" s="5">
        <f t="shared" si="2"/>
        <v>120</v>
      </c>
      <c r="N13" s="5"/>
      <c r="O13" s="5">
        <f t="shared" si="2"/>
        <v>0</v>
      </c>
      <c r="P13" s="5">
        <f>+P12+P11</f>
        <v>19080</v>
      </c>
      <c r="Q13" s="5"/>
      <c r="R13" s="5"/>
      <c r="S13" s="5">
        <f t="shared" ref="S13:T13" si="3">+S12+S11</f>
        <v>159</v>
      </c>
      <c r="T13" s="5">
        <f t="shared" si="3"/>
        <v>0</v>
      </c>
      <c r="U13" s="6">
        <f>+P13/M13</f>
        <v>159</v>
      </c>
    </row>
    <row r="14" spans="1:24" ht="16.5" thickTop="1" thickBot="1" x14ac:dyDescent="0.3">
      <c r="A14" s="17" t="s">
        <v>21</v>
      </c>
      <c r="B14" s="7">
        <f t="shared" ref="B14:O14" si="4">+B13+B10</f>
        <v>52</v>
      </c>
      <c r="C14" s="7">
        <f t="shared" si="4"/>
        <v>142</v>
      </c>
      <c r="D14" s="7">
        <f t="shared" si="4"/>
        <v>596</v>
      </c>
      <c r="E14" s="7">
        <f t="shared" si="4"/>
        <v>448</v>
      </c>
      <c r="F14" s="7">
        <f t="shared" si="4"/>
        <v>0</v>
      </c>
      <c r="G14" s="7">
        <f t="shared" si="4"/>
        <v>0</v>
      </c>
      <c r="H14" s="7">
        <f t="shared" si="4"/>
        <v>0</v>
      </c>
      <c r="I14" s="7">
        <f t="shared" si="4"/>
        <v>1044</v>
      </c>
      <c r="J14" s="7">
        <f t="shared" si="4"/>
        <v>42720</v>
      </c>
      <c r="K14" s="7">
        <f t="shared" si="4"/>
        <v>31290</v>
      </c>
      <c r="L14" s="7">
        <f t="shared" si="4"/>
        <v>17040</v>
      </c>
      <c r="M14" s="7">
        <f t="shared" si="4"/>
        <v>91050</v>
      </c>
      <c r="N14" s="9"/>
      <c r="O14" s="9">
        <f t="shared" si="4"/>
        <v>7197405</v>
      </c>
      <c r="P14" s="9">
        <f>+P13+P10</f>
        <v>15675540</v>
      </c>
      <c r="Q14" s="9"/>
      <c r="R14" s="9"/>
      <c r="S14" s="9">
        <f t="shared" ref="S14:T14" si="5">+S13+S10</f>
        <v>26903</v>
      </c>
      <c r="T14" s="9">
        <f t="shared" si="5"/>
        <v>175151.5</v>
      </c>
      <c r="U14" s="8">
        <f>+P14/M14</f>
        <v>172.16408566721583</v>
      </c>
    </row>
    <row r="15" spans="1:24" ht="15.75" thickTop="1" x14ac:dyDescent="0.25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47"/>
      <c r="T15" s="47"/>
      <c r="U15" s="51"/>
    </row>
    <row r="16" spans="1:24" x14ac:dyDescent="0.25">
      <c r="A16" s="49" t="s">
        <v>28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</row>
    <row r="17" spans="1:22" x14ac:dyDescent="0.2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</row>
    <row r="18" spans="1:22" ht="15.75" customHeight="1" x14ac:dyDescent="0.25">
      <c r="A18" s="79" t="s">
        <v>3</v>
      </c>
      <c r="B18" s="79" t="s">
        <v>4</v>
      </c>
      <c r="C18" s="79" t="s">
        <v>5</v>
      </c>
      <c r="D18" s="81" t="s">
        <v>6</v>
      </c>
      <c r="E18" s="82"/>
      <c r="F18" s="82"/>
      <c r="G18" s="82"/>
      <c r="H18" s="82"/>
      <c r="I18" s="82"/>
      <c r="J18" s="77" t="s">
        <v>7</v>
      </c>
      <c r="K18" s="77" t="s">
        <v>8</v>
      </c>
      <c r="L18" s="77" t="s">
        <v>9</v>
      </c>
      <c r="M18" s="77" t="s">
        <v>10</v>
      </c>
      <c r="N18" s="77"/>
      <c r="O18" s="77" t="s">
        <v>12</v>
      </c>
      <c r="P18" s="77" t="s">
        <v>13</v>
      </c>
      <c r="Q18" s="58"/>
      <c r="R18" s="58"/>
      <c r="S18" s="77" t="s">
        <v>14</v>
      </c>
      <c r="T18" s="77" t="s">
        <v>15</v>
      </c>
      <c r="U18" s="77" t="s">
        <v>11</v>
      </c>
    </row>
    <row r="19" spans="1:22" x14ac:dyDescent="0.25">
      <c r="A19" s="80"/>
      <c r="B19" s="80"/>
      <c r="C19" s="80"/>
      <c r="D19" s="1" t="s">
        <v>16</v>
      </c>
      <c r="E19" s="1" t="s">
        <v>17</v>
      </c>
      <c r="F19" s="1" t="s">
        <v>18</v>
      </c>
      <c r="G19" s="1" t="s">
        <v>19</v>
      </c>
      <c r="H19" s="1" t="s">
        <v>20</v>
      </c>
      <c r="I19" s="1" t="s">
        <v>21</v>
      </c>
      <c r="J19" s="78"/>
      <c r="K19" s="78"/>
      <c r="L19" s="78"/>
      <c r="M19" s="78"/>
      <c r="N19" s="78"/>
      <c r="O19" s="78"/>
      <c r="P19" s="78"/>
      <c r="Q19" s="59"/>
      <c r="R19" s="59"/>
      <c r="S19" s="78"/>
      <c r="T19" s="78"/>
      <c r="U19" s="78"/>
    </row>
    <row r="20" spans="1:22" x14ac:dyDescent="0.25">
      <c r="A20" s="13" t="s">
        <v>0</v>
      </c>
      <c r="B20" s="2">
        <v>41</v>
      </c>
      <c r="C20" s="2">
        <v>1</v>
      </c>
      <c r="D20" s="2">
        <v>16</v>
      </c>
      <c r="E20" s="2">
        <v>894</v>
      </c>
      <c r="F20" s="2">
        <v>0</v>
      </c>
      <c r="G20" s="2">
        <v>0</v>
      </c>
      <c r="H20" s="2">
        <v>0</v>
      </c>
      <c r="I20" s="3">
        <f>SUM(D20:H20)</f>
        <v>910</v>
      </c>
      <c r="J20" s="2">
        <v>35010</v>
      </c>
      <c r="K20" s="2">
        <v>27300</v>
      </c>
      <c r="L20" s="2">
        <v>13200</v>
      </c>
      <c r="M20" s="2">
        <v>75510</v>
      </c>
      <c r="N20" s="2">
        <v>172036.5</v>
      </c>
      <c r="O20" s="2">
        <v>5856232.5</v>
      </c>
      <c r="P20" s="2">
        <v>12842887.5</v>
      </c>
      <c r="Q20" s="2">
        <v>248.59999999999883</v>
      </c>
      <c r="R20" s="2">
        <v>42310.510000000046</v>
      </c>
      <c r="S20" s="2">
        <v>20284</v>
      </c>
      <c r="T20" s="2">
        <v>151752.5</v>
      </c>
      <c r="U20" s="4">
        <f>+P20/M20</f>
        <v>170.08194278903457</v>
      </c>
    </row>
    <row r="21" spans="1:22" x14ac:dyDescent="0.25">
      <c r="A21" s="13" t="s">
        <v>22</v>
      </c>
      <c r="B21" s="2"/>
      <c r="C21" s="2"/>
      <c r="D21" s="2"/>
      <c r="E21" s="2"/>
      <c r="F21" s="2"/>
      <c r="G21" s="2"/>
      <c r="H21" s="2"/>
      <c r="I21" s="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4"/>
    </row>
    <row r="22" spans="1:22" ht="15.75" thickBot="1" x14ac:dyDescent="0.3">
      <c r="A22" s="14" t="s">
        <v>23</v>
      </c>
      <c r="B22" s="5">
        <f>+B21+B20</f>
        <v>41</v>
      </c>
      <c r="C22" s="5">
        <f>+C21+C20</f>
        <v>1</v>
      </c>
      <c r="D22" s="5">
        <f t="shared" ref="D22:K22" si="6">+D21+D20</f>
        <v>16</v>
      </c>
      <c r="E22" s="5">
        <f t="shared" si="6"/>
        <v>894</v>
      </c>
      <c r="F22" s="5">
        <f t="shared" si="6"/>
        <v>0</v>
      </c>
      <c r="G22" s="5">
        <f t="shared" si="6"/>
        <v>0</v>
      </c>
      <c r="H22" s="5">
        <f t="shared" si="6"/>
        <v>0</v>
      </c>
      <c r="I22" s="5">
        <f t="shared" si="6"/>
        <v>910</v>
      </c>
      <c r="J22" s="5">
        <f t="shared" si="6"/>
        <v>35010</v>
      </c>
      <c r="K22" s="5">
        <f t="shared" si="6"/>
        <v>27300</v>
      </c>
      <c r="L22" s="5">
        <f>+L21+L20</f>
        <v>13200</v>
      </c>
      <c r="M22" s="5">
        <f>+M21+M20</f>
        <v>75510</v>
      </c>
      <c r="N22" s="5"/>
      <c r="O22" s="5">
        <f>+O21+O20</f>
        <v>5856232.5</v>
      </c>
      <c r="P22" s="5">
        <f>+P21+P20</f>
        <v>12842887.5</v>
      </c>
      <c r="Q22" s="5"/>
      <c r="R22" s="5"/>
      <c r="S22" s="5">
        <f t="shared" ref="S22:T22" si="7">+S21+S20</f>
        <v>20284</v>
      </c>
      <c r="T22" s="5">
        <f t="shared" si="7"/>
        <v>151752.5</v>
      </c>
      <c r="U22" s="6">
        <f>+P22/M22</f>
        <v>170.08194278903457</v>
      </c>
    </row>
    <row r="23" spans="1:22" ht="15.75" thickTop="1" x14ac:dyDescent="0.25">
      <c r="A23" s="15" t="s">
        <v>24</v>
      </c>
      <c r="B23" s="2">
        <v>3</v>
      </c>
      <c r="C23" s="2">
        <v>6</v>
      </c>
      <c r="D23" s="2">
        <v>36</v>
      </c>
      <c r="E23" s="2">
        <v>36</v>
      </c>
      <c r="F23" s="2">
        <v>0</v>
      </c>
      <c r="G23" s="2">
        <v>0</v>
      </c>
      <c r="H23" s="2">
        <v>0</v>
      </c>
      <c r="I23" s="3">
        <f>SUM(D23:H23)</f>
        <v>72</v>
      </c>
      <c r="J23" s="2">
        <v>2520</v>
      </c>
      <c r="K23" s="2">
        <v>2160</v>
      </c>
      <c r="L23" s="2">
        <v>720</v>
      </c>
      <c r="M23" s="2">
        <v>5400</v>
      </c>
      <c r="N23" s="2">
        <v>4833</v>
      </c>
      <c r="O23" s="2">
        <v>109620</v>
      </c>
      <c r="P23" s="2">
        <v>317340</v>
      </c>
      <c r="Q23" s="2">
        <v>18.480000000000008</v>
      </c>
      <c r="R23" s="2">
        <v>1216.6000000000015</v>
      </c>
      <c r="S23" s="2">
        <v>697</v>
      </c>
      <c r="T23" s="2">
        <v>4136</v>
      </c>
      <c r="U23" s="4">
        <f>+P23/M23</f>
        <v>58.766666666666666</v>
      </c>
    </row>
    <row r="24" spans="1:22" x14ac:dyDescent="0.25">
      <c r="A24" s="13" t="s">
        <v>22</v>
      </c>
      <c r="B24" s="2"/>
      <c r="C24" s="2"/>
      <c r="D24" s="2"/>
      <c r="E24" s="2"/>
      <c r="F24" s="2"/>
      <c r="G24" s="2"/>
      <c r="H24" s="2"/>
      <c r="I24" s="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4"/>
    </row>
    <row r="25" spans="1:22" ht="15.75" thickBot="1" x14ac:dyDescent="0.3">
      <c r="A25" s="16" t="s">
        <v>23</v>
      </c>
      <c r="B25" s="5">
        <f>+B24+B23</f>
        <v>3</v>
      </c>
      <c r="C25" s="5">
        <f>+C24+C23</f>
        <v>6</v>
      </c>
      <c r="D25" s="5">
        <f t="shared" ref="D25:M25" si="8">+D24+D23</f>
        <v>36</v>
      </c>
      <c r="E25" s="5">
        <f t="shared" si="8"/>
        <v>36</v>
      </c>
      <c r="F25" s="5">
        <f t="shared" si="8"/>
        <v>0</v>
      </c>
      <c r="G25" s="5">
        <f t="shared" si="8"/>
        <v>0</v>
      </c>
      <c r="H25" s="5">
        <f t="shared" si="8"/>
        <v>0</v>
      </c>
      <c r="I25" s="5">
        <f t="shared" si="8"/>
        <v>72</v>
      </c>
      <c r="J25" s="5">
        <f t="shared" si="8"/>
        <v>2520</v>
      </c>
      <c r="K25" s="5">
        <f t="shared" si="8"/>
        <v>2160</v>
      </c>
      <c r="L25" s="5">
        <f t="shared" si="8"/>
        <v>720</v>
      </c>
      <c r="M25" s="5">
        <f t="shared" si="8"/>
        <v>5400</v>
      </c>
      <c r="N25" s="5"/>
      <c r="O25" s="5">
        <f t="shared" ref="O25" si="9">+O24+O23</f>
        <v>109620</v>
      </c>
      <c r="P25" s="5">
        <f>+P24+P23</f>
        <v>317340</v>
      </c>
      <c r="Q25" s="5"/>
      <c r="R25" s="5"/>
      <c r="S25" s="5">
        <f t="shared" ref="S25:T25" si="10">+S24+S23</f>
        <v>697</v>
      </c>
      <c r="T25" s="5">
        <f t="shared" si="10"/>
        <v>4136</v>
      </c>
      <c r="U25" s="6">
        <f>+P25/M25</f>
        <v>58.766666666666666</v>
      </c>
    </row>
    <row r="26" spans="1:22" ht="16.5" thickTop="1" thickBot="1" x14ac:dyDescent="0.3">
      <c r="A26" s="17" t="s">
        <v>21</v>
      </c>
      <c r="B26" s="7">
        <f t="shared" ref="B26:M26" si="11">+B25+B22</f>
        <v>44</v>
      </c>
      <c r="C26" s="7">
        <f t="shared" si="11"/>
        <v>7</v>
      </c>
      <c r="D26" s="7">
        <f t="shared" si="11"/>
        <v>52</v>
      </c>
      <c r="E26" s="7">
        <f t="shared" si="11"/>
        <v>930</v>
      </c>
      <c r="F26" s="7">
        <f t="shared" si="11"/>
        <v>0</v>
      </c>
      <c r="G26" s="7">
        <f t="shared" si="11"/>
        <v>0</v>
      </c>
      <c r="H26" s="7">
        <f t="shared" si="11"/>
        <v>0</v>
      </c>
      <c r="I26" s="7">
        <f t="shared" si="11"/>
        <v>982</v>
      </c>
      <c r="J26" s="7">
        <f t="shared" si="11"/>
        <v>37530</v>
      </c>
      <c r="K26" s="7">
        <f t="shared" si="11"/>
        <v>29460</v>
      </c>
      <c r="L26" s="7">
        <f t="shared" si="11"/>
        <v>13920</v>
      </c>
      <c r="M26" s="7">
        <f t="shared" si="11"/>
        <v>80910</v>
      </c>
      <c r="N26" s="7"/>
      <c r="O26" s="7">
        <f t="shared" ref="O26" si="12">+O25+O22</f>
        <v>5965852.5</v>
      </c>
      <c r="P26" s="9">
        <f>+P25+P22</f>
        <v>13160227.5</v>
      </c>
      <c r="Q26" s="9"/>
      <c r="R26" s="9"/>
      <c r="S26" s="9">
        <f t="shared" ref="S26:T26" si="13">+S25+S22</f>
        <v>20981</v>
      </c>
      <c r="T26" s="9">
        <f t="shared" si="13"/>
        <v>155888.5</v>
      </c>
      <c r="U26" s="8">
        <f>+P26/M26</f>
        <v>162.65266963292547</v>
      </c>
      <c r="V26" s="53"/>
    </row>
    <row r="27" spans="1:22" ht="15.75" thickTop="1" x14ac:dyDescent="0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</row>
    <row r="28" spans="1:22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1:22" x14ac:dyDescent="0.25">
      <c r="A29" s="49" t="s">
        <v>29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2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1:22" ht="15.75" customHeight="1" x14ac:dyDescent="0.25">
      <c r="A31" s="79" t="s">
        <v>3</v>
      </c>
      <c r="B31" s="79" t="s">
        <v>4</v>
      </c>
      <c r="C31" s="79" t="s">
        <v>5</v>
      </c>
      <c r="D31" s="81" t="s">
        <v>6</v>
      </c>
      <c r="E31" s="82"/>
      <c r="F31" s="82"/>
      <c r="G31" s="82"/>
      <c r="H31" s="82"/>
      <c r="I31" s="82"/>
      <c r="J31" s="77" t="s">
        <v>7</v>
      </c>
      <c r="K31" s="77" t="s">
        <v>8</v>
      </c>
      <c r="L31" s="77" t="s">
        <v>9</v>
      </c>
      <c r="M31" s="77" t="s">
        <v>10</v>
      </c>
      <c r="N31" s="77"/>
      <c r="O31" s="77" t="s">
        <v>12</v>
      </c>
      <c r="P31" s="77" t="s">
        <v>13</v>
      </c>
      <c r="Q31" s="58"/>
      <c r="R31" s="58"/>
      <c r="S31" s="77" t="s">
        <v>14</v>
      </c>
      <c r="T31" s="77" t="s">
        <v>15</v>
      </c>
      <c r="U31" s="77" t="s">
        <v>11</v>
      </c>
    </row>
    <row r="32" spans="1:22" x14ac:dyDescent="0.25">
      <c r="A32" s="80"/>
      <c r="B32" s="80"/>
      <c r="C32" s="80"/>
      <c r="D32" s="1" t="s">
        <v>16</v>
      </c>
      <c r="E32" s="1" t="s">
        <v>17</v>
      </c>
      <c r="F32" s="1" t="s">
        <v>18</v>
      </c>
      <c r="G32" s="1" t="s">
        <v>19</v>
      </c>
      <c r="H32" s="1" t="s">
        <v>20</v>
      </c>
      <c r="I32" s="1" t="s">
        <v>21</v>
      </c>
      <c r="J32" s="78"/>
      <c r="K32" s="78"/>
      <c r="L32" s="78"/>
      <c r="M32" s="78"/>
      <c r="N32" s="78"/>
      <c r="O32" s="78"/>
      <c r="P32" s="78"/>
      <c r="Q32" s="59"/>
      <c r="R32" s="59"/>
      <c r="S32" s="78"/>
      <c r="T32" s="78"/>
      <c r="U32" s="78"/>
    </row>
    <row r="33" spans="1:22" x14ac:dyDescent="0.25">
      <c r="A33" s="13" t="s">
        <v>0</v>
      </c>
      <c r="B33" s="2">
        <v>53</v>
      </c>
      <c r="C33" s="2">
        <v>149</v>
      </c>
      <c r="D33" s="2">
        <v>656</v>
      </c>
      <c r="E33" s="2">
        <v>384</v>
      </c>
      <c r="F33" s="2">
        <v>0</v>
      </c>
      <c r="G33" s="2">
        <v>0</v>
      </c>
      <c r="H33" s="2">
        <v>0</v>
      </c>
      <c r="I33" s="3">
        <f>SUM(D33:H33)</f>
        <v>1040</v>
      </c>
      <c r="J33" s="2">
        <v>50610</v>
      </c>
      <c r="K33" s="2">
        <v>31140</v>
      </c>
      <c r="L33" s="2">
        <v>17880</v>
      </c>
      <c r="M33" s="2">
        <v>99630</v>
      </c>
      <c r="N33" s="2">
        <v>202093.5</v>
      </c>
      <c r="O33" s="2">
        <v>8542725</v>
      </c>
      <c r="P33" s="2">
        <v>17042010</v>
      </c>
      <c r="Q33" s="2"/>
      <c r="R33" s="2">
        <v>50442.700000000201</v>
      </c>
      <c r="S33" s="2">
        <v>27191.5</v>
      </c>
      <c r="T33" s="2">
        <v>174902</v>
      </c>
      <c r="U33" s="4">
        <f>+P33/M33</f>
        <v>171.05299608551641</v>
      </c>
    </row>
    <row r="34" spans="1:22" x14ac:dyDescent="0.25">
      <c r="A34" s="13" t="s">
        <v>22</v>
      </c>
      <c r="B34" s="2"/>
      <c r="C34" s="2"/>
      <c r="D34" s="2"/>
      <c r="E34" s="2"/>
      <c r="F34" s="2"/>
      <c r="G34" s="2"/>
      <c r="H34" s="2"/>
      <c r="I34" s="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4"/>
    </row>
    <row r="35" spans="1:22" ht="15.75" thickBot="1" x14ac:dyDescent="0.3">
      <c r="A35" s="14" t="s">
        <v>23</v>
      </c>
      <c r="B35" s="5">
        <f>+B34+B33</f>
        <v>53</v>
      </c>
      <c r="C35" s="5">
        <f>+C34+C33</f>
        <v>149</v>
      </c>
      <c r="D35" s="5">
        <f t="shared" ref="D35:K35" si="14">+D34+D33</f>
        <v>656</v>
      </c>
      <c r="E35" s="5">
        <f t="shared" si="14"/>
        <v>384</v>
      </c>
      <c r="F35" s="5">
        <f t="shared" si="14"/>
        <v>0</v>
      </c>
      <c r="G35" s="5">
        <f t="shared" si="14"/>
        <v>0</v>
      </c>
      <c r="H35" s="5">
        <f t="shared" si="14"/>
        <v>0</v>
      </c>
      <c r="I35" s="5">
        <f t="shared" si="14"/>
        <v>1040</v>
      </c>
      <c r="J35" s="5">
        <f t="shared" si="14"/>
        <v>50610</v>
      </c>
      <c r="K35" s="5">
        <f t="shared" si="14"/>
        <v>31140</v>
      </c>
      <c r="L35" s="5">
        <f>+L34+L33</f>
        <v>17880</v>
      </c>
      <c r="M35" s="5">
        <f>+M34+M33</f>
        <v>99630</v>
      </c>
      <c r="N35" s="5"/>
      <c r="O35" s="5">
        <f>+O34+O33</f>
        <v>8542725</v>
      </c>
      <c r="P35" s="5">
        <f>+P34+P33</f>
        <v>17042010</v>
      </c>
      <c r="Q35" s="5"/>
      <c r="R35" s="5"/>
      <c r="S35" s="5">
        <f>+S34+S33</f>
        <v>27191.5</v>
      </c>
      <c r="T35" s="5">
        <f>+T34+T33</f>
        <v>174902</v>
      </c>
      <c r="U35" s="6">
        <f>+P35/M35</f>
        <v>171.05299608551641</v>
      </c>
    </row>
    <row r="36" spans="1:22" ht="15.75" thickTop="1" x14ac:dyDescent="0.25">
      <c r="A36" s="15" t="s">
        <v>24</v>
      </c>
      <c r="B36" s="2">
        <v>4</v>
      </c>
      <c r="C36" s="2">
        <v>6</v>
      </c>
      <c r="D36" s="2">
        <v>18</v>
      </c>
      <c r="E36" s="2">
        <v>18</v>
      </c>
      <c r="F36" s="2">
        <v>0</v>
      </c>
      <c r="G36" s="2">
        <v>0</v>
      </c>
      <c r="H36" s="2">
        <v>0</v>
      </c>
      <c r="I36" s="3">
        <f>SUM(D36:H36)</f>
        <v>36</v>
      </c>
      <c r="J36" s="2">
        <v>1260</v>
      </c>
      <c r="K36" s="2">
        <v>1080</v>
      </c>
      <c r="L36" s="2">
        <v>720</v>
      </c>
      <c r="M36" s="2">
        <v>3060</v>
      </c>
      <c r="N36" s="2">
        <v>2270</v>
      </c>
      <c r="O36" s="2">
        <v>54180</v>
      </c>
      <c r="P36" s="2">
        <v>187260</v>
      </c>
      <c r="Q36" s="2">
        <v>10.559999999999999</v>
      </c>
      <c r="R36" s="2">
        <v>658.24</v>
      </c>
      <c r="S36" s="2">
        <v>722</v>
      </c>
      <c r="T36" s="2">
        <v>1548</v>
      </c>
      <c r="U36" s="4">
        <f>+P36/M36</f>
        <v>61.196078431372548</v>
      </c>
    </row>
    <row r="37" spans="1:22" x14ac:dyDescent="0.25">
      <c r="A37" s="13" t="s">
        <v>22</v>
      </c>
      <c r="B37" s="2"/>
      <c r="C37" s="2"/>
      <c r="D37" s="2"/>
      <c r="E37" s="2"/>
      <c r="F37" s="2"/>
      <c r="G37" s="2"/>
      <c r="H37" s="2"/>
      <c r="I37" s="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4"/>
    </row>
    <row r="38" spans="1:22" ht="15.75" thickBot="1" x14ac:dyDescent="0.3">
      <c r="A38" s="16" t="s">
        <v>23</v>
      </c>
      <c r="B38" s="5">
        <f>+B37+B36</f>
        <v>4</v>
      </c>
      <c r="C38" s="5">
        <f>+C37+C36</f>
        <v>6</v>
      </c>
      <c r="D38" s="5">
        <f t="shared" ref="D38:M38" si="15">+D37+D36</f>
        <v>18</v>
      </c>
      <c r="E38" s="5">
        <f t="shared" si="15"/>
        <v>18</v>
      </c>
      <c r="F38" s="5">
        <f t="shared" si="15"/>
        <v>0</v>
      </c>
      <c r="G38" s="5">
        <f t="shared" si="15"/>
        <v>0</v>
      </c>
      <c r="H38" s="5">
        <f t="shared" si="15"/>
        <v>0</v>
      </c>
      <c r="I38" s="5">
        <f t="shared" si="15"/>
        <v>36</v>
      </c>
      <c r="J38" s="5">
        <f t="shared" si="15"/>
        <v>1260</v>
      </c>
      <c r="K38" s="5">
        <f t="shared" si="15"/>
        <v>1080</v>
      </c>
      <c r="L38" s="5">
        <f t="shared" si="15"/>
        <v>720</v>
      </c>
      <c r="M38" s="5">
        <f t="shared" si="15"/>
        <v>3060</v>
      </c>
      <c r="N38" s="5"/>
      <c r="O38" s="5">
        <f t="shared" ref="O38" si="16">+O37+O36</f>
        <v>54180</v>
      </c>
      <c r="P38" s="5">
        <f>+P37+P36</f>
        <v>187260</v>
      </c>
      <c r="Q38" s="5"/>
      <c r="R38" s="5"/>
      <c r="S38" s="5">
        <f>+S37+S36</f>
        <v>722</v>
      </c>
      <c r="T38" s="5">
        <f>+T37+T36</f>
        <v>1548</v>
      </c>
      <c r="U38" s="6">
        <f>+P38/M38</f>
        <v>61.196078431372548</v>
      </c>
    </row>
    <row r="39" spans="1:22" ht="16.5" thickTop="1" thickBot="1" x14ac:dyDescent="0.3">
      <c r="A39" s="17" t="s">
        <v>21</v>
      </c>
      <c r="B39" s="7">
        <f t="shared" ref="B39:M39" si="17">+B38+B35</f>
        <v>57</v>
      </c>
      <c r="C39" s="7">
        <f t="shared" si="17"/>
        <v>155</v>
      </c>
      <c r="D39" s="7">
        <f t="shared" si="17"/>
        <v>674</v>
      </c>
      <c r="E39" s="7">
        <f t="shared" si="17"/>
        <v>402</v>
      </c>
      <c r="F39" s="7">
        <f t="shared" si="17"/>
        <v>0</v>
      </c>
      <c r="G39" s="7">
        <f t="shared" si="17"/>
        <v>0</v>
      </c>
      <c r="H39" s="7">
        <f t="shared" si="17"/>
        <v>0</v>
      </c>
      <c r="I39" s="7">
        <f t="shared" si="17"/>
        <v>1076</v>
      </c>
      <c r="J39" s="7">
        <f t="shared" si="17"/>
        <v>51870</v>
      </c>
      <c r="K39" s="7">
        <f t="shared" si="17"/>
        <v>32220</v>
      </c>
      <c r="L39" s="7">
        <f t="shared" si="17"/>
        <v>18600</v>
      </c>
      <c r="M39" s="7">
        <f t="shared" si="17"/>
        <v>102690</v>
      </c>
      <c r="N39" s="7"/>
      <c r="O39" s="7">
        <f t="shared" ref="O39" si="18">+O38+O35</f>
        <v>8596905</v>
      </c>
      <c r="P39" s="9">
        <f>+P38+P35</f>
        <v>17229270</v>
      </c>
      <c r="Q39" s="9"/>
      <c r="R39" s="9"/>
      <c r="S39" s="9">
        <f>+S38+S35</f>
        <v>27913.5</v>
      </c>
      <c r="T39" s="9">
        <f>+T38+T35</f>
        <v>176450</v>
      </c>
      <c r="U39" s="8">
        <f>+P39/M39</f>
        <v>167.77943324569091</v>
      </c>
      <c r="V39" s="53"/>
    </row>
    <row r="40" spans="1:22" ht="15.75" thickTop="1" x14ac:dyDescent="0.25">
      <c r="A40" s="49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1:22" x14ac:dyDescent="0.25">
      <c r="A41" s="49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</row>
    <row r="42" spans="1:22" x14ac:dyDescent="0.25">
      <c r="A42" s="49" t="s">
        <v>25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</row>
    <row r="43" spans="1:22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</row>
    <row r="44" spans="1:22" x14ac:dyDescent="0.25">
      <c r="A44" s="67" t="s">
        <v>3</v>
      </c>
      <c r="B44" s="67" t="s">
        <v>4</v>
      </c>
      <c r="C44" s="67" t="s">
        <v>5</v>
      </c>
      <c r="D44" s="69" t="s">
        <v>6</v>
      </c>
      <c r="E44" s="70"/>
      <c r="F44" s="70"/>
      <c r="G44" s="70"/>
      <c r="H44" s="70"/>
      <c r="I44" s="70"/>
      <c r="J44" s="71" t="s">
        <v>7</v>
      </c>
      <c r="K44" s="71" t="s">
        <v>8</v>
      </c>
      <c r="L44" s="71" t="s">
        <v>9</v>
      </c>
      <c r="M44" s="71" t="s">
        <v>10</v>
      </c>
      <c r="N44" s="71"/>
      <c r="O44" s="71" t="s">
        <v>12</v>
      </c>
      <c r="P44" s="71" t="s">
        <v>13</v>
      </c>
      <c r="Q44" s="54"/>
      <c r="R44" s="54"/>
      <c r="S44" s="71" t="s">
        <v>14</v>
      </c>
      <c r="T44" s="71" t="s">
        <v>15</v>
      </c>
      <c r="U44" s="71" t="s">
        <v>11</v>
      </c>
    </row>
    <row r="45" spans="1:22" x14ac:dyDescent="0.25">
      <c r="A45" s="68"/>
      <c r="B45" s="68"/>
      <c r="C45" s="68"/>
      <c r="D45" s="18" t="s">
        <v>16</v>
      </c>
      <c r="E45" s="18" t="s">
        <v>17</v>
      </c>
      <c r="F45" s="18" t="s">
        <v>18</v>
      </c>
      <c r="G45" s="18" t="s">
        <v>19</v>
      </c>
      <c r="H45" s="18" t="s">
        <v>20</v>
      </c>
      <c r="I45" s="18" t="s">
        <v>21</v>
      </c>
      <c r="J45" s="72"/>
      <c r="K45" s="72"/>
      <c r="L45" s="72"/>
      <c r="M45" s="72"/>
      <c r="N45" s="72"/>
      <c r="O45" s="72"/>
      <c r="P45" s="72"/>
      <c r="Q45" s="55"/>
      <c r="R45" s="55"/>
      <c r="S45" s="72"/>
      <c r="T45" s="72"/>
      <c r="U45" s="72"/>
    </row>
    <row r="46" spans="1:22" x14ac:dyDescent="0.25">
      <c r="A46" s="19" t="s">
        <v>0</v>
      </c>
      <c r="B46" s="20">
        <f t="shared" ref="B46:S50" si="19">+B8+B20+B33</f>
        <v>145</v>
      </c>
      <c r="C46" s="20">
        <f t="shared" si="19"/>
        <v>291</v>
      </c>
      <c r="D46" s="20">
        <f t="shared" si="19"/>
        <v>1268</v>
      </c>
      <c r="E46" s="20">
        <f t="shared" si="19"/>
        <v>1726</v>
      </c>
      <c r="F46" s="20">
        <f t="shared" si="19"/>
        <v>0</v>
      </c>
      <c r="G46" s="20">
        <f t="shared" si="19"/>
        <v>0</v>
      </c>
      <c r="H46" s="20">
        <f t="shared" si="19"/>
        <v>0</v>
      </c>
      <c r="I46" s="21">
        <f>SUM(D46:H46)</f>
        <v>2994</v>
      </c>
      <c r="J46" s="20">
        <f t="shared" si="19"/>
        <v>128340</v>
      </c>
      <c r="K46" s="20">
        <f t="shared" si="19"/>
        <v>89730</v>
      </c>
      <c r="L46" s="20">
        <f t="shared" si="19"/>
        <v>48000</v>
      </c>
      <c r="M46" s="20">
        <f t="shared" si="19"/>
        <v>266070</v>
      </c>
      <c r="N46" s="20"/>
      <c r="O46" s="20">
        <f t="shared" si="19"/>
        <v>21596362.5</v>
      </c>
      <c r="P46" s="20">
        <f t="shared" si="19"/>
        <v>45541357.5</v>
      </c>
      <c r="Q46" s="20"/>
      <c r="R46" s="20"/>
      <c r="S46" s="20">
        <f t="shared" si="19"/>
        <v>74219.5</v>
      </c>
      <c r="T46" s="20">
        <f t="shared" ref="T46:T47" si="20">+T8+T20+T33</f>
        <v>501806</v>
      </c>
      <c r="U46" s="22">
        <f>+P46/M46</f>
        <v>171.1630679896268</v>
      </c>
    </row>
    <row r="47" spans="1:22" x14ac:dyDescent="0.25">
      <c r="A47" s="19" t="s">
        <v>22</v>
      </c>
      <c r="B47" s="20">
        <f t="shared" si="19"/>
        <v>0</v>
      </c>
      <c r="C47" s="20">
        <f t="shared" si="19"/>
        <v>0</v>
      </c>
      <c r="D47" s="20">
        <f t="shared" si="19"/>
        <v>0</v>
      </c>
      <c r="E47" s="20">
        <f t="shared" si="19"/>
        <v>0</v>
      </c>
      <c r="F47" s="20">
        <f t="shared" si="19"/>
        <v>0</v>
      </c>
      <c r="G47" s="20">
        <f t="shared" si="19"/>
        <v>0</v>
      </c>
      <c r="H47" s="20">
        <f t="shared" si="19"/>
        <v>0</v>
      </c>
      <c r="I47" s="21">
        <f>SUM(D47:H47)</f>
        <v>0</v>
      </c>
      <c r="J47" s="20">
        <f t="shared" si="19"/>
        <v>0</v>
      </c>
      <c r="K47" s="20">
        <f t="shared" si="19"/>
        <v>0</v>
      </c>
      <c r="L47" s="20">
        <f t="shared" si="19"/>
        <v>0</v>
      </c>
      <c r="M47" s="20">
        <f t="shared" si="19"/>
        <v>0</v>
      </c>
      <c r="N47" s="20"/>
      <c r="O47" s="20">
        <f t="shared" si="19"/>
        <v>0</v>
      </c>
      <c r="P47" s="20">
        <f t="shared" si="19"/>
        <v>0</v>
      </c>
      <c r="Q47" s="20"/>
      <c r="R47" s="20"/>
      <c r="S47" s="20">
        <f t="shared" si="19"/>
        <v>0</v>
      </c>
      <c r="T47" s="20">
        <f t="shared" si="20"/>
        <v>0</v>
      </c>
      <c r="U47" s="22">
        <v>0</v>
      </c>
    </row>
    <row r="48" spans="1:22" ht="15.75" thickBot="1" x14ac:dyDescent="0.3">
      <c r="A48" s="23" t="s">
        <v>23</v>
      </c>
      <c r="B48" s="24">
        <f>SUM(B46:B47)</f>
        <v>145</v>
      </c>
      <c r="C48" s="24">
        <f t="shared" ref="C48:H48" si="21">SUM(C46:C47)</f>
        <v>291</v>
      </c>
      <c r="D48" s="24">
        <f t="shared" si="21"/>
        <v>1268</v>
      </c>
      <c r="E48" s="24">
        <f t="shared" si="21"/>
        <v>1726</v>
      </c>
      <c r="F48" s="24">
        <f t="shared" si="21"/>
        <v>0</v>
      </c>
      <c r="G48" s="24">
        <f t="shared" si="21"/>
        <v>0</v>
      </c>
      <c r="H48" s="24">
        <f t="shared" si="21"/>
        <v>0</v>
      </c>
      <c r="I48" s="24">
        <f t="shared" ref="I48:M48" si="22">+I47+I46</f>
        <v>2994</v>
      </c>
      <c r="J48" s="24">
        <f t="shared" si="22"/>
        <v>128340</v>
      </c>
      <c r="K48" s="24">
        <f t="shared" si="22"/>
        <v>89730</v>
      </c>
      <c r="L48" s="24">
        <f t="shared" si="22"/>
        <v>48000</v>
      </c>
      <c r="M48" s="24">
        <f t="shared" si="22"/>
        <v>266070</v>
      </c>
      <c r="N48" s="24"/>
      <c r="O48" s="24">
        <f>+O47+O46</f>
        <v>21596362.5</v>
      </c>
      <c r="P48" s="24">
        <f>+P47+P46</f>
        <v>45541357.5</v>
      </c>
      <c r="Q48" s="24"/>
      <c r="R48" s="24"/>
      <c r="S48" s="24">
        <f>+S47+S46</f>
        <v>74219.5</v>
      </c>
      <c r="T48" s="24">
        <f>+T47+T46</f>
        <v>501806</v>
      </c>
      <c r="U48" s="25">
        <f>+P48/M48</f>
        <v>171.1630679896268</v>
      </c>
    </row>
    <row r="49" spans="1:22" ht="15.75" thickTop="1" x14ac:dyDescent="0.25">
      <c r="A49" s="15" t="s">
        <v>24</v>
      </c>
      <c r="B49" s="2">
        <f t="shared" ref="B49:B50" si="23">+B11+B23+B36</f>
        <v>8</v>
      </c>
      <c r="C49" s="20">
        <f t="shared" si="19"/>
        <v>13</v>
      </c>
      <c r="D49" s="20">
        <f t="shared" si="19"/>
        <v>54</v>
      </c>
      <c r="E49" s="20">
        <f t="shared" si="19"/>
        <v>54</v>
      </c>
      <c r="F49" s="20">
        <f t="shared" si="19"/>
        <v>0</v>
      </c>
      <c r="G49" s="20">
        <f t="shared" si="19"/>
        <v>0</v>
      </c>
      <c r="H49" s="20">
        <f t="shared" si="19"/>
        <v>0</v>
      </c>
      <c r="I49" s="21">
        <f>SUM(D49:H49)</f>
        <v>108</v>
      </c>
      <c r="J49" s="20">
        <f t="shared" ref="J49:M49" si="24">+J11+J23+J36</f>
        <v>3780</v>
      </c>
      <c r="K49" s="20">
        <f t="shared" si="24"/>
        <v>3240</v>
      </c>
      <c r="L49" s="20">
        <f t="shared" si="24"/>
        <v>1560</v>
      </c>
      <c r="M49" s="20">
        <f t="shared" si="24"/>
        <v>8580</v>
      </c>
      <c r="N49" s="20"/>
      <c r="O49" s="20">
        <f t="shared" ref="O49:T49" si="25">+O11+O23+O36</f>
        <v>163800</v>
      </c>
      <c r="P49" s="20">
        <f t="shared" si="25"/>
        <v>523680</v>
      </c>
      <c r="Q49" s="20"/>
      <c r="R49" s="20"/>
      <c r="S49" s="20">
        <f t="shared" si="25"/>
        <v>1578</v>
      </c>
      <c r="T49" s="20">
        <f t="shared" si="25"/>
        <v>5684</v>
      </c>
      <c r="U49" s="22">
        <f>+P49/M49</f>
        <v>61.034965034965033</v>
      </c>
    </row>
    <row r="50" spans="1:22" x14ac:dyDescent="0.25">
      <c r="A50" s="13" t="s">
        <v>22</v>
      </c>
      <c r="B50" s="2">
        <f t="shared" si="23"/>
        <v>0</v>
      </c>
      <c r="C50" s="20">
        <f t="shared" si="19"/>
        <v>0</v>
      </c>
      <c r="D50" s="20">
        <f t="shared" si="19"/>
        <v>0</v>
      </c>
      <c r="E50" s="20">
        <f t="shared" si="19"/>
        <v>0</v>
      </c>
      <c r="F50" s="20">
        <f t="shared" si="19"/>
        <v>0</v>
      </c>
      <c r="G50" s="20">
        <f t="shared" si="19"/>
        <v>0</v>
      </c>
      <c r="H50" s="20">
        <f t="shared" si="19"/>
        <v>0</v>
      </c>
      <c r="I50" s="21">
        <f>SUM(D50:H50)</f>
        <v>0</v>
      </c>
      <c r="J50" s="20">
        <f t="shared" ref="J50:M50" si="26">+J12+J24+J37</f>
        <v>0</v>
      </c>
      <c r="K50" s="20">
        <f t="shared" si="26"/>
        <v>0</v>
      </c>
      <c r="L50" s="20">
        <f t="shared" si="26"/>
        <v>0</v>
      </c>
      <c r="M50" s="20">
        <f t="shared" si="26"/>
        <v>0</v>
      </c>
      <c r="N50" s="20"/>
      <c r="O50" s="20">
        <f t="shared" ref="O50:T50" si="27">+O12+O24+O37</f>
        <v>0</v>
      </c>
      <c r="P50" s="20">
        <f t="shared" si="27"/>
        <v>0</v>
      </c>
      <c r="Q50" s="20"/>
      <c r="R50" s="20"/>
      <c r="S50" s="20">
        <f t="shared" si="27"/>
        <v>0</v>
      </c>
      <c r="T50" s="20">
        <f t="shared" si="27"/>
        <v>0</v>
      </c>
      <c r="U50" s="22">
        <v>0</v>
      </c>
    </row>
    <row r="51" spans="1:22" ht="15.75" thickBot="1" x14ac:dyDescent="0.3">
      <c r="A51" s="26" t="s">
        <v>23</v>
      </c>
      <c r="B51" s="24">
        <f t="shared" ref="B51:M51" si="28">+B50+B49</f>
        <v>8</v>
      </c>
      <c r="C51" s="24">
        <f t="shared" si="28"/>
        <v>13</v>
      </c>
      <c r="D51" s="24">
        <f t="shared" si="28"/>
        <v>54</v>
      </c>
      <c r="E51" s="24">
        <f t="shared" si="28"/>
        <v>54</v>
      </c>
      <c r="F51" s="24">
        <f t="shared" si="28"/>
        <v>0</v>
      </c>
      <c r="G51" s="24">
        <f t="shared" si="28"/>
        <v>0</v>
      </c>
      <c r="H51" s="24">
        <f t="shared" si="28"/>
        <v>0</v>
      </c>
      <c r="I51" s="27">
        <f t="shared" si="28"/>
        <v>108</v>
      </c>
      <c r="J51" s="27">
        <f t="shared" si="28"/>
        <v>3780</v>
      </c>
      <c r="K51" s="27">
        <f t="shared" si="28"/>
        <v>3240</v>
      </c>
      <c r="L51" s="27">
        <f t="shared" si="28"/>
        <v>1560</v>
      </c>
      <c r="M51" s="27">
        <f t="shared" si="28"/>
        <v>8580</v>
      </c>
      <c r="N51" s="27"/>
      <c r="O51" s="27">
        <f>+O50+O49</f>
        <v>163800</v>
      </c>
      <c r="P51" s="27">
        <f>+P50+P49</f>
        <v>523680</v>
      </c>
      <c r="Q51" s="27"/>
      <c r="R51" s="27"/>
      <c r="S51" s="27">
        <f>+S50+S49</f>
        <v>1578</v>
      </c>
      <c r="T51" s="27">
        <f>+T50+T49</f>
        <v>5684</v>
      </c>
      <c r="U51" s="28">
        <f>+P51/M51</f>
        <v>61.034965034965033</v>
      </c>
    </row>
    <row r="52" spans="1:22" ht="16.5" thickTop="1" thickBot="1" x14ac:dyDescent="0.3">
      <c r="A52" s="29" t="s">
        <v>21</v>
      </c>
      <c r="B52" s="30">
        <f t="shared" ref="B52:M52" si="29">+B51+B48</f>
        <v>153</v>
      </c>
      <c r="C52" s="30">
        <f t="shared" si="29"/>
        <v>304</v>
      </c>
      <c r="D52" s="30">
        <f t="shared" si="29"/>
        <v>1322</v>
      </c>
      <c r="E52" s="30">
        <f t="shared" si="29"/>
        <v>1780</v>
      </c>
      <c r="F52" s="30">
        <f t="shared" si="29"/>
        <v>0</v>
      </c>
      <c r="G52" s="30">
        <f t="shared" si="29"/>
        <v>0</v>
      </c>
      <c r="H52" s="30">
        <f t="shared" si="29"/>
        <v>0</v>
      </c>
      <c r="I52" s="30">
        <f t="shared" si="29"/>
        <v>3102</v>
      </c>
      <c r="J52" s="30">
        <f t="shared" si="29"/>
        <v>132120</v>
      </c>
      <c r="K52" s="30">
        <f t="shared" si="29"/>
        <v>92970</v>
      </c>
      <c r="L52" s="30">
        <f t="shared" si="29"/>
        <v>49560</v>
      </c>
      <c r="M52" s="30">
        <f t="shared" si="29"/>
        <v>274650</v>
      </c>
      <c r="N52" s="30"/>
      <c r="O52" s="30">
        <f>+O51+O48</f>
        <v>21760162.5</v>
      </c>
      <c r="P52" s="32">
        <f>+P51+P48</f>
        <v>46065037.5</v>
      </c>
      <c r="Q52" s="32"/>
      <c r="R52" s="32"/>
      <c r="S52" s="32">
        <f>+S51+S48</f>
        <v>75797.5</v>
      </c>
      <c r="T52" s="32">
        <f>+T51+T48</f>
        <v>507490</v>
      </c>
      <c r="U52" s="31">
        <f>+P52/M52</f>
        <v>167.72269251774986</v>
      </c>
    </row>
    <row r="53" spans="1:22" ht="15.75" thickTop="1" x14ac:dyDescent="0.25">
      <c r="A53" s="49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</row>
    <row r="54" spans="1:22" x14ac:dyDescent="0.25">
      <c r="A54" s="49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</row>
    <row r="55" spans="1:22" x14ac:dyDescent="0.25">
      <c r="A55" s="48" t="s">
        <v>30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60"/>
      <c r="O55" s="46"/>
      <c r="P55" s="46"/>
      <c r="Q55" s="60"/>
      <c r="R55" s="60"/>
      <c r="S55" s="47"/>
      <c r="T55" s="47"/>
      <c r="U55" s="46"/>
    </row>
    <row r="56" spans="1:22" x14ac:dyDescent="0.2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1:22" ht="15.75" customHeight="1" x14ac:dyDescent="0.25">
      <c r="A57" s="79" t="s">
        <v>3</v>
      </c>
      <c r="B57" s="79" t="s">
        <v>4</v>
      </c>
      <c r="C57" s="79" t="s">
        <v>5</v>
      </c>
      <c r="D57" s="81" t="s">
        <v>6</v>
      </c>
      <c r="E57" s="82"/>
      <c r="F57" s="82"/>
      <c r="G57" s="82"/>
      <c r="H57" s="82"/>
      <c r="I57" s="82"/>
      <c r="J57" s="77" t="s">
        <v>7</v>
      </c>
      <c r="K57" s="77" t="s">
        <v>8</v>
      </c>
      <c r="L57" s="77" t="s">
        <v>9</v>
      </c>
      <c r="M57" s="77" t="s">
        <v>10</v>
      </c>
      <c r="N57" s="77"/>
      <c r="O57" s="77" t="s">
        <v>12</v>
      </c>
      <c r="P57" s="77" t="s">
        <v>13</v>
      </c>
      <c r="Q57" s="58"/>
      <c r="R57" s="58"/>
      <c r="S57" s="77" t="s">
        <v>14</v>
      </c>
      <c r="T57" s="77" t="s">
        <v>15</v>
      </c>
      <c r="U57" s="77" t="s">
        <v>11</v>
      </c>
    </row>
    <row r="58" spans="1:22" x14ac:dyDescent="0.25">
      <c r="A58" s="80"/>
      <c r="B58" s="80"/>
      <c r="C58" s="80"/>
      <c r="D58" s="1" t="s">
        <v>16</v>
      </c>
      <c r="E58" s="1" t="s">
        <v>17</v>
      </c>
      <c r="F58" s="1" t="s">
        <v>18</v>
      </c>
      <c r="G58" s="1" t="s">
        <v>19</v>
      </c>
      <c r="H58" s="1" t="s">
        <v>20</v>
      </c>
      <c r="I58" s="1" t="s">
        <v>21</v>
      </c>
      <c r="J58" s="78"/>
      <c r="K58" s="78"/>
      <c r="L58" s="78"/>
      <c r="M58" s="78"/>
      <c r="N58" s="78"/>
      <c r="O58" s="78"/>
      <c r="P58" s="78"/>
      <c r="Q58" s="59"/>
      <c r="R58" s="59"/>
      <c r="S58" s="78"/>
      <c r="T58" s="78"/>
      <c r="U58" s="78"/>
    </row>
    <row r="59" spans="1:22" x14ac:dyDescent="0.25">
      <c r="A59" s="13" t="s">
        <v>0</v>
      </c>
      <c r="B59" s="2">
        <v>48</v>
      </c>
      <c r="C59" s="2">
        <v>123</v>
      </c>
      <c r="D59" s="2">
        <v>15</v>
      </c>
      <c r="E59" s="2">
        <v>931</v>
      </c>
      <c r="F59" s="2">
        <v>0</v>
      </c>
      <c r="G59" s="2">
        <v>0</v>
      </c>
      <c r="H59" s="2">
        <v>0</v>
      </c>
      <c r="I59" s="3">
        <f>SUM(D59:H59)</f>
        <v>946</v>
      </c>
      <c r="J59" s="2">
        <v>36885</v>
      </c>
      <c r="K59" s="2">
        <v>28230</v>
      </c>
      <c r="L59" s="2">
        <v>14760</v>
      </c>
      <c r="M59" s="2">
        <v>79875</v>
      </c>
      <c r="N59" s="2">
        <v>186590</v>
      </c>
      <c r="O59" s="2">
        <v>6498932.5</v>
      </c>
      <c r="P59" s="2">
        <v>14177657.5</v>
      </c>
      <c r="Q59" s="2"/>
      <c r="R59" s="2">
        <v>46195.049999999981</v>
      </c>
      <c r="S59" s="2">
        <v>23387.5</v>
      </c>
      <c r="T59" s="2">
        <v>163202.5</v>
      </c>
      <c r="U59" s="4">
        <f>+P59/M59</f>
        <v>177.49805946791864</v>
      </c>
      <c r="V59" s="53"/>
    </row>
    <row r="60" spans="1:22" x14ac:dyDescent="0.25">
      <c r="A60" s="13" t="s">
        <v>22</v>
      </c>
      <c r="B60" s="2"/>
      <c r="C60" s="2"/>
      <c r="D60" s="2"/>
      <c r="E60" s="2"/>
      <c r="F60" s="2"/>
      <c r="G60" s="2"/>
      <c r="H60" s="2"/>
      <c r="I60" s="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4"/>
    </row>
    <row r="61" spans="1:22" ht="15.75" thickBot="1" x14ac:dyDescent="0.3">
      <c r="A61" s="14" t="s">
        <v>23</v>
      </c>
      <c r="B61" s="5">
        <f>+B60+B59</f>
        <v>48</v>
      </c>
      <c r="C61" s="5">
        <f>+C60+C59</f>
        <v>123</v>
      </c>
      <c r="D61" s="5">
        <f t="shared" ref="D61:K61" si="30">+D60+D59</f>
        <v>15</v>
      </c>
      <c r="E61" s="5">
        <f t="shared" si="30"/>
        <v>931</v>
      </c>
      <c r="F61" s="5">
        <f t="shared" si="30"/>
        <v>0</v>
      </c>
      <c r="G61" s="5">
        <f t="shared" si="30"/>
        <v>0</v>
      </c>
      <c r="H61" s="5">
        <f t="shared" si="30"/>
        <v>0</v>
      </c>
      <c r="I61" s="5">
        <f t="shared" si="30"/>
        <v>946</v>
      </c>
      <c r="J61" s="5">
        <f t="shared" si="30"/>
        <v>36885</v>
      </c>
      <c r="K61" s="5">
        <f t="shared" si="30"/>
        <v>28230</v>
      </c>
      <c r="L61" s="5">
        <f>+L60+L59</f>
        <v>14760</v>
      </c>
      <c r="M61" s="5">
        <f>+M60+M59</f>
        <v>79875</v>
      </c>
      <c r="N61" s="5"/>
      <c r="O61" s="5">
        <f>+O60+O59</f>
        <v>6498932.5</v>
      </c>
      <c r="P61" s="5">
        <f>+P60+P59</f>
        <v>14177657.5</v>
      </c>
      <c r="Q61" s="5"/>
      <c r="R61" s="5"/>
      <c r="S61" s="5">
        <f>+S60+S59</f>
        <v>23387.5</v>
      </c>
      <c r="T61" s="5">
        <f>+T60+T59</f>
        <v>163202.5</v>
      </c>
      <c r="U61" s="6">
        <f>+P61/M61</f>
        <v>177.49805946791864</v>
      </c>
    </row>
    <row r="62" spans="1:22" ht="15.75" thickTop="1" x14ac:dyDescent="0.25">
      <c r="A62" s="15" t="s">
        <v>24</v>
      </c>
      <c r="B62" s="2">
        <v>10</v>
      </c>
      <c r="C62" s="2">
        <v>14</v>
      </c>
      <c r="D62" s="2">
        <v>67</v>
      </c>
      <c r="E62" s="2">
        <v>28</v>
      </c>
      <c r="F62" s="2">
        <v>0</v>
      </c>
      <c r="G62" s="2">
        <v>0</v>
      </c>
      <c r="H62" s="2">
        <v>0</v>
      </c>
      <c r="I62" s="3">
        <f>SUM(D62:H62)</f>
        <v>95</v>
      </c>
      <c r="J62" s="2">
        <v>5570</v>
      </c>
      <c r="K62" s="2">
        <v>2790</v>
      </c>
      <c r="L62" s="2">
        <v>1680</v>
      </c>
      <c r="M62" s="2">
        <v>10040</v>
      </c>
      <c r="N62" s="2">
        <v>6315</v>
      </c>
      <c r="O62" s="2">
        <v>283840</v>
      </c>
      <c r="P62" s="2">
        <v>581170</v>
      </c>
      <c r="Q62" s="2"/>
      <c r="R62" s="2">
        <v>1670.0199999999973</v>
      </c>
      <c r="S62" s="2">
        <v>1276</v>
      </c>
      <c r="T62" s="2">
        <v>5039</v>
      </c>
      <c r="U62" s="4">
        <f>+P62/M62</f>
        <v>57.885458167330675</v>
      </c>
    </row>
    <row r="63" spans="1:22" x14ac:dyDescent="0.25">
      <c r="A63" s="13" t="s">
        <v>22</v>
      </c>
      <c r="B63" s="2"/>
      <c r="C63" s="2"/>
      <c r="D63" s="2"/>
      <c r="E63" s="2"/>
      <c r="F63" s="2"/>
      <c r="G63" s="2"/>
      <c r="H63" s="2"/>
      <c r="I63" s="3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4"/>
    </row>
    <row r="64" spans="1:22" ht="15.75" thickBot="1" x14ac:dyDescent="0.3">
      <c r="A64" s="16" t="s">
        <v>23</v>
      </c>
      <c r="B64" s="5">
        <f>+B63+B62</f>
        <v>10</v>
      </c>
      <c r="C64" s="5">
        <f>+C63+C62</f>
        <v>14</v>
      </c>
      <c r="D64" s="5">
        <f t="shared" ref="D64:M64" si="31">+D63+D62</f>
        <v>67</v>
      </c>
      <c r="E64" s="5">
        <f t="shared" si="31"/>
        <v>28</v>
      </c>
      <c r="F64" s="5">
        <f t="shared" si="31"/>
        <v>0</v>
      </c>
      <c r="G64" s="5">
        <f t="shared" si="31"/>
        <v>0</v>
      </c>
      <c r="H64" s="5">
        <f t="shared" si="31"/>
        <v>0</v>
      </c>
      <c r="I64" s="5">
        <f t="shared" si="31"/>
        <v>95</v>
      </c>
      <c r="J64" s="5">
        <f t="shared" si="31"/>
        <v>5570</v>
      </c>
      <c r="K64" s="5">
        <f t="shared" si="31"/>
        <v>2790</v>
      </c>
      <c r="L64" s="5">
        <f t="shared" si="31"/>
        <v>1680</v>
      </c>
      <c r="M64" s="5">
        <f t="shared" si="31"/>
        <v>10040</v>
      </c>
      <c r="N64" s="5"/>
      <c r="O64" s="5">
        <f t="shared" ref="O64" si="32">+O63+O62</f>
        <v>283840</v>
      </c>
      <c r="P64" s="5">
        <f>+P63+P62</f>
        <v>581170</v>
      </c>
      <c r="Q64" s="5"/>
      <c r="R64" s="5"/>
      <c r="S64" s="5">
        <f t="shared" ref="S64:T64" si="33">+S63+S62</f>
        <v>1276</v>
      </c>
      <c r="T64" s="5">
        <f t="shared" si="33"/>
        <v>5039</v>
      </c>
      <c r="U64" s="6">
        <f>+P64/M64</f>
        <v>57.885458167330675</v>
      </c>
    </row>
    <row r="65" spans="1:22" ht="16.5" thickTop="1" thickBot="1" x14ac:dyDescent="0.3">
      <c r="A65" s="17" t="s">
        <v>21</v>
      </c>
      <c r="B65" s="7">
        <f t="shared" ref="B65:M65" si="34">+B64+B61</f>
        <v>58</v>
      </c>
      <c r="C65" s="7">
        <f t="shared" si="34"/>
        <v>137</v>
      </c>
      <c r="D65" s="7">
        <f t="shared" si="34"/>
        <v>82</v>
      </c>
      <c r="E65" s="7">
        <f t="shared" si="34"/>
        <v>959</v>
      </c>
      <c r="F65" s="7">
        <f t="shared" si="34"/>
        <v>0</v>
      </c>
      <c r="G65" s="7">
        <f t="shared" si="34"/>
        <v>0</v>
      </c>
      <c r="H65" s="7">
        <f t="shared" si="34"/>
        <v>0</v>
      </c>
      <c r="I65" s="7">
        <f t="shared" si="34"/>
        <v>1041</v>
      </c>
      <c r="J65" s="7">
        <f t="shared" si="34"/>
        <v>42455</v>
      </c>
      <c r="K65" s="7">
        <f t="shared" si="34"/>
        <v>31020</v>
      </c>
      <c r="L65" s="7">
        <f t="shared" si="34"/>
        <v>16440</v>
      </c>
      <c r="M65" s="7">
        <f t="shared" si="34"/>
        <v>89915</v>
      </c>
      <c r="N65" s="7"/>
      <c r="O65" s="7">
        <f t="shared" ref="O65" si="35">+O64+O61</f>
        <v>6782772.5</v>
      </c>
      <c r="P65" s="9">
        <f>+P64+P61</f>
        <v>14758827.5</v>
      </c>
      <c r="Q65" s="9"/>
      <c r="R65" s="9"/>
      <c r="S65" s="9">
        <f t="shared" ref="S65:T65" si="36">+S64+S61</f>
        <v>24663.5</v>
      </c>
      <c r="T65" s="9">
        <f t="shared" si="36"/>
        <v>168241.5</v>
      </c>
      <c r="U65" s="8">
        <f>+P65/M65</f>
        <v>164.14199521770561</v>
      </c>
      <c r="V65" s="53"/>
    </row>
    <row r="66" spans="1:22" ht="15.75" thickTop="1" x14ac:dyDescent="0.2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47"/>
      <c r="T66" s="47"/>
      <c r="U66" s="51"/>
    </row>
    <row r="67" spans="1:22" x14ac:dyDescent="0.2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1:22" x14ac:dyDescent="0.25">
      <c r="A68" s="49" t="s">
        <v>31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1:22" ht="15.75" customHeight="1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  <row r="70" spans="1:22" x14ac:dyDescent="0.25">
      <c r="A70" s="79" t="s">
        <v>3</v>
      </c>
      <c r="B70" s="79" t="s">
        <v>4</v>
      </c>
      <c r="C70" s="79" t="s">
        <v>5</v>
      </c>
      <c r="D70" s="81" t="s">
        <v>6</v>
      </c>
      <c r="E70" s="82"/>
      <c r="F70" s="82"/>
      <c r="G70" s="82"/>
      <c r="H70" s="82"/>
      <c r="I70" s="82"/>
      <c r="J70" s="77" t="s">
        <v>7</v>
      </c>
      <c r="K70" s="77" t="s">
        <v>8</v>
      </c>
      <c r="L70" s="77" t="s">
        <v>9</v>
      </c>
      <c r="M70" s="77" t="s">
        <v>10</v>
      </c>
      <c r="N70" s="77"/>
      <c r="O70" s="77" t="s">
        <v>12</v>
      </c>
      <c r="P70" s="77" t="s">
        <v>13</v>
      </c>
      <c r="Q70" s="58"/>
      <c r="R70" s="58"/>
      <c r="S70" s="77" t="s">
        <v>14</v>
      </c>
      <c r="T70" s="77" t="s">
        <v>15</v>
      </c>
      <c r="U70" s="77" t="s">
        <v>11</v>
      </c>
    </row>
    <row r="71" spans="1:22" x14ac:dyDescent="0.25">
      <c r="A71" s="80"/>
      <c r="B71" s="80"/>
      <c r="C71" s="80"/>
      <c r="D71" s="1" t="s">
        <v>16</v>
      </c>
      <c r="E71" s="1" t="s">
        <v>17</v>
      </c>
      <c r="F71" s="1" t="s">
        <v>18</v>
      </c>
      <c r="G71" s="1" t="s">
        <v>19</v>
      </c>
      <c r="H71" s="1" t="s">
        <v>20</v>
      </c>
      <c r="I71" s="1" t="s">
        <v>21</v>
      </c>
      <c r="J71" s="78"/>
      <c r="K71" s="78"/>
      <c r="L71" s="78"/>
      <c r="M71" s="78"/>
      <c r="N71" s="78"/>
      <c r="O71" s="78"/>
      <c r="P71" s="78"/>
      <c r="Q71" s="59"/>
      <c r="R71" s="59"/>
      <c r="S71" s="78"/>
      <c r="T71" s="78"/>
      <c r="U71" s="78"/>
    </row>
    <row r="72" spans="1:22" x14ac:dyDescent="0.25">
      <c r="A72" s="13" t="s">
        <v>0</v>
      </c>
      <c r="B72" s="2">
        <v>63</v>
      </c>
      <c r="C72" s="2">
        <v>169</v>
      </c>
      <c r="D72" s="2">
        <v>665</v>
      </c>
      <c r="E72" s="2">
        <v>605</v>
      </c>
      <c r="F72" s="2">
        <v>0</v>
      </c>
      <c r="G72" s="2">
        <v>0</v>
      </c>
      <c r="H72" s="2">
        <v>0</v>
      </c>
      <c r="I72" s="3">
        <f>SUM(D72:H72)</f>
        <v>1270</v>
      </c>
      <c r="J72" s="2">
        <v>51635</v>
      </c>
      <c r="K72" s="2">
        <v>38070</v>
      </c>
      <c r="L72" s="2">
        <v>20280</v>
      </c>
      <c r="M72" s="2">
        <v>109985</v>
      </c>
      <c r="N72" s="2">
        <v>239093</v>
      </c>
      <c r="O72" s="2">
        <v>9046712.5</v>
      </c>
      <c r="P72" s="2">
        <v>18760382.5</v>
      </c>
      <c r="Q72" s="2">
        <v>353.76000000000846</v>
      </c>
      <c r="R72" s="2">
        <v>58823.160000000309</v>
      </c>
      <c r="S72" s="2">
        <v>28285</v>
      </c>
      <c r="T72" s="2">
        <v>210808</v>
      </c>
      <c r="U72" s="4">
        <f>+P72/M72</f>
        <v>170.57219166249942</v>
      </c>
    </row>
    <row r="73" spans="1:22" x14ac:dyDescent="0.25">
      <c r="A73" s="13" t="s">
        <v>22</v>
      </c>
      <c r="B73" s="2"/>
      <c r="C73" s="2"/>
      <c r="D73" s="2"/>
      <c r="E73" s="2"/>
      <c r="F73" s="2"/>
      <c r="G73" s="2"/>
      <c r="H73" s="2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4"/>
    </row>
    <row r="74" spans="1:22" ht="15.75" thickBot="1" x14ac:dyDescent="0.3">
      <c r="A74" s="14" t="s">
        <v>23</v>
      </c>
      <c r="B74" s="5">
        <f>+B73+B72</f>
        <v>63</v>
      </c>
      <c r="C74" s="5">
        <f>+C73+C72</f>
        <v>169</v>
      </c>
      <c r="D74" s="5">
        <f t="shared" ref="D74:K74" si="37">+D73+D72</f>
        <v>665</v>
      </c>
      <c r="E74" s="5">
        <f t="shared" si="37"/>
        <v>605</v>
      </c>
      <c r="F74" s="5">
        <f t="shared" si="37"/>
        <v>0</v>
      </c>
      <c r="G74" s="5">
        <f t="shared" si="37"/>
        <v>0</v>
      </c>
      <c r="H74" s="5">
        <f t="shared" si="37"/>
        <v>0</v>
      </c>
      <c r="I74" s="5">
        <f t="shared" si="37"/>
        <v>1270</v>
      </c>
      <c r="J74" s="5">
        <f t="shared" si="37"/>
        <v>51635</v>
      </c>
      <c r="K74" s="5">
        <f t="shared" si="37"/>
        <v>38070</v>
      </c>
      <c r="L74" s="5">
        <f>+L73+L72</f>
        <v>20280</v>
      </c>
      <c r="M74" s="5">
        <f>+M73+M72</f>
        <v>109985</v>
      </c>
      <c r="N74" s="5"/>
      <c r="O74" s="5">
        <f>+O73+O72</f>
        <v>9046712.5</v>
      </c>
      <c r="P74" s="5">
        <f>+P73+P72</f>
        <v>18760382.5</v>
      </c>
      <c r="Q74" s="5"/>
      <c r="R74" s="5"/>
      <c r="S74" s="5">
        <f>+S73+S72</f>
        <v>28285</v>
      </c>
      <c r="T74" s="5">
        <f>+T73+T72</f>
        <v>210808</v>
      </c>
      <c r="U74" s="6">
        <f>+P74/M74</f>
        <v>170.57219166249942</v>
      </c>
    </row>
    <row r="75" spans="1:22" ht="15.75" thickTop="1" x14ac:dyDescent="0.25">
      <c r="A75" s="15" t="s">
        <v>24</v>
      </c>
      <c r="B75" s="2">
        <v>10</v>
      </c>
      <c r="C75" s="2">
        <v>16</v>
      </c>
      <c r="D75" s="2">
        <v>142</v>
      </c>
      <c r="E75" s="2">
        <v>89</v>
      </c>
      <c r="F75" s="2">
        <v>0</v>
      </c>
      <c r="G75" s="2">
        <v>0</v>
      </c>
      <c r="H75" s="2">
        <v>0</v>
      </c>
      <c r="I75" s="3">
        <f>SUM(D75:H75)</f>
        <v>231</v>
      </c>
      <c r="J75" s="2">
        <v>11245</v>
      </c>
      <c r="K75" s="2">
        <v>6930</v>
      </c>
      <c r="L75" s="2">
        <v>1920</v>
      </c>
      <c r="M75" s="2">
        <v>20095</v>
      </c>
      <c r="N75" s="2">
        <v>10240.5</v>
      </c>
      <c r="O75" s="2">
        <v>455422.5</v>
      </c>
      <c r="P75" s="2">
        <v>842287.5</v>
      </c>
      <c r="Q75" s="2">
        <v>57.859999999999815</v>
      </c>
      <c r="R75" s="2">
        <v>2447.6100000000019</v>
      </c>
      <c r="S75" s="2">
        <v>885</v>
      </c>
      <c r="T75" s="2">
        <v>9355.5</v>
      </c>
      <c r="U75" s="4">
        <f>+P75/M75</f>
        <v>41.915277432197065</v>
      </c>
    </row>
    <row r="76" spans="1:22" x14ac:dyDescent="0.25">
      <c r="A76" s="13" t="s">
        <v>22</v>
      </c>
      <c r="B76" s="2"/>
      <c r="C76" s="2"/>
      <c r="D76" s="2"/>
      <c r="E76" s="2"/>
      <c r="F76" s="2"/>
      <c r="G76" s="2"/>
      <c r="H76" s="2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4"/>
    </row>
    <row r="77" spans="1:22" ht="15.75" thickBot="1" x14ac:dyDescent="0.3">
      <c r="A77" s="16" t="s">
        <v>23</v>
      </c>
      <c r="B77" s="5">
        <f>+B76+B75</f>
        <v>10</v>
      </c>
      <c r="C77" s="5">
        <f>+C76+C75</f>
        <v>16</v>
      </c>
      <c r="D77" s="5">
        <f t="shared" ref="D77:M77" si="38">+D76+D75</f>
        <v>142</v>
      </c>
      <c r="E77" s="5">
        <f t="shared" si="38"/>
        <v>89</v>
      </c>
      <c r="F77" s="5">
        <f t="shared" si="38"/>
        <v>0</v>
      </c>
      <c r="G77" s="5">
        <f t="shared" si="38"/>
        <v>0</v>
      </c>
      <c r="H77" s="5">
        <f t="shared" si="38"/>
        <v>0</v>
      </c>
      <c r="I77" s="5">
        <f t="shared" si="38"/>
        <v>231</v>
      </c>
      <c r="J77" s="5">
        <f t="shared" si="38"/>
        <v>11245</v>
      </c>
      <c r="K77" s="5">
        <f t="shared" si="38"/>
        <v>6930</v>
      </c>
      <c r="L77" s="5">
        <f t="shared" si="38"/>
        <v>1920</v>
      </c>
      <c r="M77" s="5">
        <f t="shared" si="38"/>
        <v>20095</v>
      </c>
      <c r="N77" s="5"/>
      <c r="O77" s="5">
        <f t="shared" ref="O77" si="39">+O76+O75</f>
        <v>455422.5</v>
      </c>
      <c r="P77" s="5">
        <f>+P76+P75</f>
        <v>842287.5</v>
      </c>
      <c r="Q77" s="5"/>
      <c r="R77" s="5"/>
      <c r="S77" s="5">
        <f t="shared" ref="S77:T77" si="40">+S76+S75</f>
        <v>885</v>
      </c>
      <c r="T77" s="5">
        <f t="shared" si="40"/>
        <v>9355.5</v>
      </c>
      <c r="U77" s="6">
        <f>+P77/M77</f>
        <v>41.915277432197065</v>
      </c>
    </row>
    <row r="78" spans="1:22" ht="16.5" thickTop="1" thickBot="1" x14ac:dyDescent="0.3">
      <c r="A78" s="17" t="s">
        <v>21</v>
      </c>
      <c r="B78" s="7">
        <f t="shared" ref="B78:M78" si="41">+B77+B74</f>
        <v>73</v>
      </c>
      <c r="C78" s="7">
        <f t="shared" si="41"/>
        <v>185</v>
      </c>
      <c r="D78" s="7">
        <f t="shared" si="41"/>
        <v>807</v>
      </c>
      <c r="E78" s="7">
        <f t="shared" si="41"/>
        <v>694</v>
      </c>
      <c r="F78" s="7">
        <f t="shared" si="41"/>
        <v>0</v>
      </c>
      <c r="G78" s="7">
        <f t="shared" si="41"/>
        <v>0</v>
      </c>
      <c r="H78" s="7">
        <f t="shared" si="41"/>
        <v>0</v>
      </c>
      <c r="I78" s="7">
        <f t="shared" si="41"/>
        <v>1501</v>
      </c>
      <c r="J78" s="7">
        <f t="shared" si="41"/>
        <v>62880</v>
      </c>
      <c r="K78" s="7">
        <f t="shared" si="41"/>
        <v>45000</v>
      </c>
      <c r="L78" s="7">
        <f t="shared" si="41"/>
        <v>22200</v>
      </c>
      <c r="M78" s="7">
        <f t="shared" si="41"/>
        <v>130080</v>
      </c>
      <c r="N78" s="7"/>
      <c r="O78" s="7">
        <f t="shared" ref="O78" si="42">+O77+O74</f>
        <v>9502135</v>
      </c>
      <c r="P78" s="9">
        <f>+P77+P74</f>
        <v>19602670</v>
      </c>
      <c r="Q78" s="9"/>
      <c r="R78" s="9"/>
      <c r="S78" s="9">
        <f t="shared" ref="S78:T78" si="43">+S77+S74</f>
        <v>29170</v>
      </c>
      <c r="T78" s="9">
        <f t="shared" si="43"/>
        <v>220163.5</v>
      </c>
      <c r="U78" s="8">
        <f>+P78/M78</f>
        <v>150.69703259532596</v>
      </c>
      <c r="V78" s="53"/>
    </row>
    <row r="79" spans="1:22" ht="15.75" thickTop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</row>
    <row r="80" spans="1:22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</row>
    <row r="81" spans="1:22" x14ac:dyDescent="0.25">
      <c r="A81" s="49" t="s">
        <v>32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</row>
    <row r="82" spans="1:22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</row>
    <row r="83" spans="1:22" x14ac:dyDescent="0.25">
      <c r="A83" s="79" t="s">
        <v>3</v>
      </c>
      <c r="B83" s="79" t="s">
        <v>4</v>
      </c>
      <c r="C83" s="79" t="s">
        <v>5</v>
      </c>
      <c r="D83" s="81" t="s">
        <v>6</v>
      </c>
      <c r="E83" s="82"/>
      <c r="F83" s="82"/>
      <c r="G83" s="82"/>
      <c r="H83" s="82"/>
      <c r="I83" s="82"/>
      <c r="J83" s="77" t="s">
        <v>7</v>
      </c>
      <c r="K83" s="77" t="s">
        <v>8</v>
      </c>
      <c r="L83" s="77" t="s">
        <v>9</v>
      </c>
      <c r="M83" s="77" t="s">
        <v>10</v>
      </c>
      <c r="N83" s="77"/>
      <c r="O83" s="77" t="s">
        <v>12</v>
      </c>
      <c r="P83" s="77" t="s">
        <v>13</v>
      </c>
      <c r="Q83" s="58"/>
      <c r="R83" s="58"/>
      <c r="S83" s="77" t="s">
        <v>14</v>
      </c>
      <c r="T83" s="77" t="s">
        <v>15</v>
      </c>
      <c r="U83" s="77" t="s">
        <v>11</v>
      </c>
    </row>
    <row r="84" spans="1:22" x14ac:dyDescent="0.25">
      <c r="A84" s="80"/>
      <c r="B84" s="80"/>
      <c r="C84" s="80"/>
      <c r="D84" s="1" t="s">
        <v>16</v>
      </c>
      <c r="E84" s="1" t="s">
        <v>17</v>
      </c>
      <c r="F84" s="1" t="s">
        <v>18</v>
      </c>
      <c r="G84" s="1" t="s">
        <v>19</v>
      </c>
      <c r="H84" s="1" t="s">
        <v>20</v>
      </c>
      <c r="I84" s="1" t="s">
        <v>21</v>
      </c>
      <c r="J84" s="78"/>
      <c r="K84" s="78"/>
      <c r="L84" s="78"/>
      <c r="M84" s="78"/>
      <c r="N84" s="78"/>
      <c r="O84" s="78"/>
      <c r="P84" s="78"/>
      <c r="Q84" s="59"/>
      <c r="R84" s="59"/>
      <c r="S84" s="78"/>
      <c r="T84" s="78"/>
      <c r="U84" s="78"/>
    </row>
    <row r="85" spans="1:22" x14ac:dyDescent="0.25">
      <c r="A85" s="13" t="s">
        <v>0</v>
      </c>
      <c r="B85" s="2"/>
      <c r="C85" s="2"/>
      <c r="D85" s="2"/>
      <c r="E85" s="2"/>
      <c r="F85" s="2"/>
      <c r="G85" s="2"/>
      <c r="H85" s="2"/>
      <c r="I85" s="3">
        <f>SUM(D85:H85)</f>
        <v>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4" t="e">
        <f>+P85/M85</f>
        <v>#DIV/0!</v>
      </c>
    </row>
    <row r="86" spans="1:22" x14ac:dyDescent="0.25">
      <c r="A86" s="13" t="s">
        <v>22</v>
      </c>
      <c r="B86" s="2"/>
      <c r="C86" s="2"/>
      <c r="D86" s="2"/>
      <c r="E86" s="2"/>
      <c r="F86" s="2"/>
      <c r="G86" s="2"/>
      <c r="H86" s="2"/>
      <c r="I86" s="3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4"/>
    </row>
    <row r="87" spans="1:22" ht="15.75" thickBot="1" x14ac:dyDescent="0.3">
      <c r="A87" s="14" t="s">
        <v>23</v>
      </c>
      <c r="B87" s="5">
        <f>+B86+B85</f>
        <v>0</v>
      </c>
      <c r="C87" s="5">
        <f>+C86+C85</f>
        <v>0</v>
      </c>
      <c r="D87" s="5">
        <f t="shared" ref="D87:K87" si="44">+D86+D85</f>
        <v>0</v>
      </c>
      <c r="E87" s="5">
        <f t="shared" si="44"/>
        <v>0</v>
      </c>
      <c r="F87" s="5">
        <f t="shared" si="44"/>
        <v>0</v>
      </c>
      <c r="G87" s="5">
        <f t="shared" si="44"/>
        <v>0</v>
      </c>
      <c r="H87" s="5">
        <f t="shared" si="44"/>
        <v>0</v>
      </c>
      <c r="I87" s="5">
        <f t="shared" si="44"/>
        <v>0</v>
      </c>
      <c r="J87" s="5">
        <f t="shared" si="44"/>
        <v>0</v>
      </c>
      <c r="K87" s="5">
        <f t="shared" si="44"/>
        <v>0</v>
      </c>
      <c r="L87" s="5">
        <f>+L86+L85</f>
        <v>0</v>
      </c>
      <c r="M87" s="5">
        <f>+M86+M85</f>
        <v>0</v>
      </c>
      <c r="N87" s="5"/>
      <c r="O87" s="5">
        <f>+O86+O85</f>
        <v>0</v>
      </c>
      <c r="P87" s="5">
        <f>+P86+P85</f>
        <v>0</v>
      </c>
      <c r="Q87" s="5"/>
      <c r="R87" s="5"/>
      <c r="S87" s="5">
        <f>+S86+S85</f>
        <v>0</v>
      </c>
      <c r="T87" s="5">
        <f>+T86+T85</f>
        <v>0</v>
      </c>
      <c r="U87" s="6" t="e">
        <f>+P87/M87</f>
        <v>#DIV/0!</v>
      </c>
    </row>
    <row r="88" spans="1:22" ht="15.75" thickTop="1" x14ac:dyDescent="0.25">
      <c r="A88" s="15" t="s">
        <v>24</v>
      </c>
      <c r="B88" s="2"/>
      <c r="C88" s="2"/>
      <c r="D88" s="2"/>
      <c r="E88" s="2"/>
      <c r="F88" s="2"/>
      <c r="G88" s="2"/>
      <c r="H88" s="2"/>
      <c r="I88" s="3">
        <f>SUM(D88:H88)</f>
        <v>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4" t="e">
        <f>+P88/M88</f>
        <v>#DIV/0!</v>
      </c>
    </row>
    <row r="89" spans="1:22" x14ac:dyDescent="0.25">
      <c r="A89" s="13" t="s">
        <v>22</v>
      </c>
      <c r="B89" s="2"/>
      <c r="C89" s="2"/>
      <c r="D89" s="2"/>
      <c r="E89" s="2"/>
      <c r="F89" s="2"/>
      <c r="G89" s="2"/>
      <c r="H89" s="2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4"/>
    </row>
    <row r="90" spans="1:22" ht="15.75" thickBot="1" x14ac:dyDescent="0.3">
      <c r="A90" s="16" t="s">
        <v>23</v>
      </c>
      <c r="B90" s="5">
        <f>+B89+B88</f>
        <v>0</v>
      </c>
      <c r="C90" s="5">
        <f>+C89+C88</f>
        <v>0</v>
      </c>
      <c r="D90" s="5">
        <f t="shared" ref="D90:M90" si="45">+D89+D88</f>
        <v>0</v>
      </c>
      <c r="E90" s="5">
        <f t="shared" si="45"/>
        <v>0</v>
      </c>
      <c r="F90" s="5">
        <f t="shared" si="45"/>
        <v>0</v>
      </c>
      <c r="G90" s="5">
        <f t="shared" si="45"/>
        <v>0</v>
      </c>
      <c r="H90" s="5">
        <f t="shared" si="45"/>
        <v>0</v>
      </c>
      <c r="I90" s="5">
        <f t="shared" si="45"/>
        <v>0</v>
      </c>
      <c r="J90" s="5">
        <f t="shared" si="45"/>
        <v>0</v>
      </c>
      <c r="K90" s="5">
        <f t="shared" si="45"/>
        <v>0</v>
      </c>
      <c r="L90" s="5">
        <f t="shared" si="45"/>
        <v>0</v>
      </c>
      <c r="M90" s="5">
        <f t="shared" si="45"/>
        <v>0</v>
      </c>
      <c r="N90" s="5"/>
      <c r="O90" s="5">
        <f t="shared" ref="O90" si="46">+O89+O88</f>
        <v>0</v>
      </c>
      <c r="P90" s="5">
        <f>+P89+P88</f>
        <v>0</v>
      </c>
      <c r="Q90" s="5"/>
      <c r="R90" s="5"/>
      <c r="S90" s="5">
        <f t="shared" ref="S90:T90" si="47">+S89+S88</f>
        <v>0</v>
      </c>
      <c r="T90" s="5">
        <f t="shared" si="47"/>
        <v>0</v>
      </c>
      <c r="U90" s="6" t="e">
        <f>+P90/M90</f>
        <v>#DIV/0!</v>
      </c>
    </row>
    <row r="91" spans="1:22" ht="16.5" thickTop="1" thickBot="1" x14ac:dyDescent="0.3">
      <c r="A91" s="17" t="s">
        <v>21</v>
      </c>
      <c r="B91" s="7">
        <f t="shared" ref="B91:M91" si="48">+B90+B87</f>
        <v>0</v>
      </c>
      <c r="C91" s="7">
        <f t="shared" si="48"/>
        <v>0</v>
      </c>
      <c r="D91" s="7">
        <f t="shared" si="48"/>
        <v>0</v>
      </c>
      <c r="E91" s="7">
        <f t="shared" si="48"/>
        <v>0</v>
      </c>
      <c r="F91" s="7">
        <f t="shared" si="48"/>
        <v>0</v>
      </c>
      <c r="G91" s="7">
        <f t="shared" si="48"/>
        <v>0</v>
      </c>
      <c r="H91" s="7">
        <f t="shared" si="48"/>
        <v>0</v>
      </c>
      <c r="I91" s="7">
        <f t="shared" si="48"/>
        <v>0</v>
      </c>
      <c r="J91" s="7">
        <f t="shared" si="48"/>
        <v>0</v>
      </c>
      <c r="K91" s="7">
        <f t="shared" si="48"/>
        <v>0</v>
      </c>
      <c r="L91" s="7">
        <f t="shared" si="48"/>
        <v>0</v>
      </c>
      <c r="M91" s="7">
        <f t="shared" si="48"/>
        <v>0</v>
      </c>
      <c r="N91" s="7"/>
      <c r="O91" s="7">
        <f t="shared" ref="O91" si="49">+O90+O87</f>
        <v>0</v>
      </c>
      <c r="P91" s="9">
        <f>+P90+P87</f>
        <v>0</v>
      </c>
      <c r="Q91" s="9"/>
      <c r="R91" s="9"/>
      <c r="S91" s="9">
        <f t="shared" ref="S91:T91" si="50">+S90+S87</f>
        <v>0</v>
      </c>
      <c r="T91" s="9">
        <f t="shared" si="50"/>
        <v>0</v>
      </c>
      <c r="U91" s="8" t="e">
        <f>+P91/M91</f>
        <v>#DIV/0!</v>
      </c>
      <c r="V91" s="53"/>
    </row>
    <row r="92" spans="1:22" ht="15.75" thickTop="1" x14ac:dyDescent="0.25">
      <c r="A92" s="49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</row>
    <row r="93" spans="1:22" x14ac:dyDescent="0.25">
      <c r="A93" s="49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</row>
    <row r="94" spans="1:22" x14ac:dyDescent="0.25">
      <c r="A94" s="49" t="s">
        <v>33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</row>
    <row r="95" spans="1:22" x14ac:dyDescent="0.2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</row>
    <row r="96" spans="1:22" ht="15.75" customHeight="1" x14ac:dyDescent="0.25">
      <c r="A96" s="67" t="s">
        <v>3</v>
      </c>
      <c r="B96" s="67" t="s">
        <v>4</v>
      </c>
      <c r="C96" s="67" t="s">
        <v>5</v>
      </c>
      <c r="D96" s="69" t="s">
        <v>6</v>
      </c>
      <c r="E96" s="70"/>
      <c r="F96" s="70"/>
      <c r="G96" s="70"/>
      <c r="H96" s="70"/>
      <c r="I96" s="70"/>
      <c r="J96" s="71" t="s">
        <v>7</v>
      </c>
      <c r="K96" s="71" t="s">
        <v>8</v>
      </c>
      <c r="L96" s="71" t="s">
        <v>9</v>
      </c>
      <c r="M96" s="71" t="s">
        <v>10</v>
      </c>
      <c r="N96" s="71"/>
      <c r="O96" s="71" t="s">
        <v>12</v>
      </c>
      <c r="P96" s="71" t="s">
        <v>13</v>
      </c>
      <c r="Q96" s="54"/>
      <c r="R96" s="54"/>
      <c r="S96" s="71" t="s">
        <v>14</v>
      </c>
      <c r="T96" s="71" t="s">
        <v>15</v>
      </c>
      <c r="U96" s="71" t="s">
        <v>11</v>
      </c>
    </row>
    <row r="97" spans="1:21" x14ac:dyDescent="0.25">
      <c r="A97" s="68"/>
      <c r="B97" s="68"/>
      <c r="C97" s="68"/>
      <c r="D97" s="18" t="s">
        <v>16</v>
      </c>
      <c r="E97" s="18" t="s">
        <v>17</v>
      </c>
      <c r="F97" s="18" t="s">
        <v>18</v>
      </c>
      <c r="G97" s="18" t="s">
        <v>19</v>
      </c>
      <c r="H97" s="18" t="s">
        <v>20</v>
      </c>
      <c r="I97" s="18" t="s">
        <v>21</v>
      </c>
      <c r="J97" s="72"/>
      <c r="K97" s="72"/>
      <c r="L97" s="72"/>
      <c r="M97" s="72"/>
      <c r="N97" s="72"/>
      <c r="O97" s="72"/>
      <c r="P97" s="72"/>
      <c r="Q97" s="55"/>
      <c r="R97" s="55"/>
      <c r="S97" s="72"/>
      <c r="T97" s="72"/>
      <c r="U97" s="72"/>
    </row>
    <row r="98" spans="1:21" x14ac:dyDescent="0.25">
      <c r="A98" s="19" t="s">
        <v>0</v>
      </c>
      <c r="B98" s="20">
        <f>+B59+B72+B85</f>
        <v>111</v>
      </c>
      <c r="C98" s="20">
        <f t="shared" ref="C98:H98" si="51">+C59+C72+C85</f>
        <v>292</v>
      </c>
      <c r="D98" s="20">
        <f t="shared" si="51"/>
        <v>680</v>
      </c>
      <c r="E98" s="20">
        <f t="shared" si="51"/>
        <v>1536</v>
      </c>
      <c r="F98" s="20">
        <f t="shared" si="51"/>
        <v>0</v>
      </c>
      <c r="G98" s="20">
        <f t="shared" si="51"/>
        <v>0</v>
      </c>
      <c r="H98" s="20">
        <f t="shared" si="51"/>
        <v>0</v>
      </c>
      <c r="I98" s="21">
        <f>SUM(D98:H98)</f>
        <v>2216</v>
      </c>
      <c r="J98" s="20">
        <f t="shared" ref="J98:M98" si="52">+J59+J72+J85</f>
        <v>88520</v>
      </c>
      <c r="K98" s="20">
        <f t="shared" si="52"/>
        <v>66300</v>
      </c>
      <c r="L98" s="20">
        <f t="shared" si="52"/>
        <v>35040</v>
      </c>
      <c r="M98" s="20">
        <f t="shared" si="52"/>
        <v>189860</v>
      </c>
      <c r="N98" s="2"/>
      <c r="O98" s="2">
        <f t="shared" ref="O98:T98" si="53">+O59+O72+O85</f>
        <v>15545645</v>
      </c>
      <c r="P98" s="2">
        <f t="shared" si="53"/>
        <v>32938040</v>
      </c>
      <c r="Q98" s="2"/>
      <c r="R98" s="2"/>
      <c r="S98" s="2">
        <f t="shared" si="53"/>
        <v>51672.5</v>
      </c>
      <c r="T98" s="2">
        <f t="shared" si="53"/>
        <v>374010.5</v>
      </c>
      <c r="U98" s="22">
        <f>+P98/M98</f>
        <v>173.4859370062151</v>
      </c>
    </row>
    <row r="99" spans="1:21" x14ac:dyDescent="0.25">
      <c r="A99" s="19" t="s">
        <v>22</v>
      </c>
      <c r="B99" s="20">
        <f>+B60+B73+B86</f>
        <v>0</v>
      </c>
      <c r="C99" s="20">
        <f t="shared" ref="C99:H99" si="54">+C60+C73+C86</f>
        <v>0</v>
      </c>
      <c r="D99" s="20">
        <f t="shared" si="54"/>
        <v>0</v>
      </c>
      <c r="E99" s="20">
        <f t="shared" si="54"/>
        <v>0</v>
      </c>
      <c r="F99" s="20">
        <f t="shared" si="54"/>
        <v>0</v>
      </c>
      <c r="G99" s="20">
        <f t="shared" si="54"/>
        <v>0</v>
      </c>
      <c r="H99" s="20">
        <f t="shared" si="54"/>
        <v>0</v>
      </c>
      <c r="I99" s="21">
        <f>SUM(D99:H99)</f>
        <v>0</v>
      </c>
      <c r="J99" s="20">
        <f t="shared" ref="J99:M99" si="55">+J60+J73+J86</f>
        <v>0</v>
      </c>
      <c r="K99" s="20">
        <f t="shared" si="55"/>
        <v>0</v>
      </c>
      <c r="L99" s="20">
        <f t="shared" si="55"/>
        <v>0</v>
      </c>
      <c r="M99" s="20">
        <f t="shared" si="55"/>
        <v>0</v>
      </c>
      <c r="N99" s="2"/>
      <c r="O99" s="2">
        <f t="shared" ref="O99:T99" si="56">+O60+O73+O86</f>
        <v>0</v>
      </c>
      <c r="P99" s="2">
        <f t="shared" si="56"/>
        <v>0</v>
      </c>
      <c r="Q99" s="2"/>
      <c r="R99" s="2"/>
      <c r="S99" s="2">
        <f t="shared" si="56"/>
        <v>0</v>
      </c>
      <c r="T99" s="2">
        <f t="shared" si="56"/>
        <v>0</v>
      </c>
      <c r="U99" s="22">
        <v>0</v>
      </c>
    </row>
    <row r="100" spans="1:21" ht="15.75" thickBot="1" x14ac:dyDescent="0.3">
      <c r="A100" s="23" t="s">
        <v>23</v>
      </c>
      <c r="B100" s="24">
        <f>SUM(B98:B99)</f>
        <v>111</v>
      </c>
      <c r="C100" s="24">
        <f t="shared" ref="C100:H100" si="57">SUM(C98:C99)</f>
        <v>292</v>
      </c>
      <c r="D100" s="24">
        <f t="shared" si="57"/>
        <v>680</v>
      </c>
      <c r="E100" s="24">
        <f t="shared" si="57"/>
        <v>1536</v>
      </c>
      <c r="F100" s="24">
        <f t="shared" si="57"/>
        <v>0</v>
      </c>
      <c r="G100" s="24">
        <f t="shared" si="57"/>
        <v>0</v>
      </c>
      <c r="H100" s="24">
        <f t="shared" si="57"/>
        <v>0</v>
      </c>
      <c r="I100" s="24">
        <f t="shared" ref="I100:M100" si="58">+I99+I98</f>
        <v>2216</v>
      </c>
      <c r="J100" s="24">
        <f t="shared" si="58"/>
        <v>88520</v>
      </c>
      <c r="K100" s="24">
        <f t="shared" si="58"/>
        <v>66300</v>
      </c>
      <c r="L100" s="24">
        <f t="shared" si="58"/>
        <v>35040</v>
      </c>
      <c r="M100" s="24">
        <f t="shared" si="58"/>
        <v>189860</v>
      </c>
      <c r="N100" s="24"/>
      <c r="O100" s="24">
        <f>+O99+O98</f>
        <v>15545645</v>
      </c>
      <c r="P100" s="24">
        <f>+P99+P98</f>
        <v>32938040</v>
      </c>
      <c r="Q100" s="24"/>
      <c r="R100" s="24"/>
      <c r="S100" s="24">
        <f>+S99+S98</f>
        <v>51672.5</v>
      </c>
      <c r="T100" s="24">
        <f>+T99+T98</f>
        <v>374010.5</v>
      </c>
      <c r="U100" s="25">
        <f>+P100/M100</f>
        <v>173.4859370062151</v>
      </c>
    </row>
    <row r="101" spans="1:21" ht="15.75" thickTop="1" x14ac:dyDescent="0.25">
      <c r="A101" s="15" t="s">
        <v>24</v>
      </c>
      <c r="B101" s="2">
        <f>+B62+B75+B88</f>
        <v>20</v>
      </c>
      <c r="C101" s="2">
        <f t="shared" ref="C101:H101" si="59">+C62+C75+C88</f>
        <v>30</v>
      </c>
      <c r="D101" s="2">
        <f t="shared" si="59"/>
        <v>209</v>
      </c>
      <c r="E101" s="2">
        <f t="shared" si="59"/>
        <v>117</v>
      </c>
      <c r="F101" s="2">
        <f t="shared" si="59"/>
        <v>0</v>
      </c>
      <c r="G101" s="2">
        <f t="shared" si="59"/>
        <v>0</v>
      </c>
      <c r="H101" s="2">
        <f t="shared" si="59"/>
        <v>0</v>
      </c>
      <c r="I101" s="21">
        <f>SUM(D101:H101)</f>
        <v>326</v>
      </c>
      <c r="J101" s="2">
        <f t="shared" ref="J101:M101" si="60">+J62+J75+J88</f>
        <v>16815</v>
      </c>
      <c r="K101" s="2">
        <f t="shared" si="60"/>
        <v>9720</v>
      </c>
      <c r="L101" s="2">
        <f t="shared" si="60"/>
        <v>3600</v>
      </c>
      <c r="M101" s="2">
        <f t="shared" si="60"/>
        <v>30135</v>
      </c>
      <c r="N101" s="2"/>
      <c r="O101" s="2">
        <f t="shared" ref="O101:T101" si="61">+O62+O75+O88</f>
        <v>739262.5</v>
      </c>
      <c r="P101" s="2">
        <f t="shared" si="61"/>
        <v>1423457.5</v>
      </c>
      <c r="Q101" s="2"/>
      <c r="R101" s="2"/>
      <c r="S101" s="2">
        <f t="shared" si="61"/>
        <v>2161</v>
      </c>
      <c r="T101" s="2">
        <f t="shared" si="61"/>
        <v>14394.5</v>
      </c>
      <c r="U101" s="22">
        <f>+P101/M101</f>
        <v>47.236021237763396</v>
      </c>
    </row>
    <row r="102" spans="1:21" x14ac:dyDescent="0.25">
      <c r="A102" s="13" t="s">
        <v>22</v>
      </c>
      <c r="B102" s="2">
        <f>+B63+B76+B89</f>
        <v>0</v>
      </c>
      <c r="C102" s="2">
        <f t="shared" ref="C102:H102" si="62">+C63+C76+C89</f>
        <v>0</v>
      </c>
      <c r="D102" s="2">
        <f t="shared" si="62"/>
        <v>0</v>
      </c>
      <c r="E102" s="2">
        <f t="shared" si="62"/>
        <v>0</v>
      </c>
      <c r="F102" s="2">
        <f t="shared" si="62"/>
        <v>0</v>
      </c>
      <c r="G102" s="2">
        <f t="shared" si="62"/>
        <v>0</v>
      </c>
      <c r="H102" s="2">
        <f t="shared" si="62"/>
        <v>0</v>
      </c>
      <c r="I102" s="21">
        <f>SUM(D102:H102)</f>
        <v>0</v>
      </c>
      <c r="J102" s="2">
        <f t="shared" ref="J102:M102" si="63">+J63+J76+J89</f>
        <v>0</v>
      </c>
      <c r="K102" s="2">
        <f t="shared" si="63"/>
        <v>0</v>
      </c>
      <c r="L102" s="2">
        <f t="shared" si="63"/>
        <v>0</v>
      </c>
      <c r="M102" s="2">
        <f t="shared" si="63"/>
        <v>0</v>
      </c>
      <c r="N102" s="2"/>
      <c r="O102" s="2">
        <f t="shared" ref="O102:T102" si="64">+O63+O76+O89</f>
        <v>0</v>
      </c>
      <c r="P102" s="2">
        <f t="shared" si="64"/>
        <v>0</v>
      </c>
      <c r="Q102" s="2"/>
      <c r="R102" s="2"/>
      <c r="S102" s="2">
        <f t="shared" si="64"/>
        <v>0</v>
      </c>
      <c r="T102" s="2">
        <f t="shared" si="64"/>
        <v>0</v>
      </c>
      <c r="U102" s="22">
        <v>0</v>
      </c>
    </row>
    <row r="103" spans="1:21" ht="15.75" thickBot="1" x14ac:dyDescent="0.3">
      <c r="A103" s="26" t="s">
        <v>23</v>
      </c>
      <c r="B103" s="24">
        <f t="shared" ref="B103:M103" si="65">+B102+B101</f>
        <v>20</v>
      </c>
      <c r="C103" s="24">
        <f t="shared" si="65"/>
        <v>30</v>
      </c>
      <c r="D103" s="24">
        <f t="shared" si="65"/>
        <v>209</v>
      </c>
      <c r="E103" s="24">
        <f t="shared" si="65"/>
        <v>117</v>
      </c>
      <c r="F103" s="24">
        <f t="shared" si="65"/>
        <v>0</v>
      </c>
      <c r="G103" s="24">
        <f t="shared" si="65"/>
        <v>0</v>
      </c>
      <c r="H103" s="24">
        <f t="shared" si="65"/>
        <v>0</v>
      </c>
      <c r="I103" s="27">
        <f t="shared" si="65"/>
        <v>326</v>
      </c>
      <c r="J103" s="27">
        <f t="shared" si="65"/>
        <v>16815</v>
      </c>
      <c r="K103" s="27">
        <f t="shared" si="65"/>
        <v>9720</v>
      </c>
      <c r="L103" s="27">
        <f t="shared" si="65"/>
        <v>3600</v>
      </c>
      <c r="M103" s="27">
        <f t="shared" si="65"/>
        <v>30135</v>
      </c>
      <c r="N103" s="27"/>
      <c r="O103" s="27">
        <f>+O102+O101</f>
        <v>739262.5</v>
      </c>
      <c r="P103" s="27">
        <f>+P102+P101</f>
        <v>1423457.5</v>
      </c>
      <c r="Q103" s="27"/>
      <c r="R103" s="27"/>
      <c r="S103" s="27">
        <f>+S102+S101</f>
        <v>2161</v>
      </c>
      <c r="T103" s="27">
        <f>+T102+T101</f>
        <v>14394.5</v>
      </c>
      <c r="U103" s="28">
        <f>+P103/M103</f>
        <v>47.236021237763396</v>
      </c>
    </row>
    <row r="104" spans="1:21" ht="16.5" thickTop="1" thickBot="1" x14ac:dyDescent="0.3">
      <c r="A104" s="29" t="s">
        <v>21</v>
      </c>
      <c r="B104" s="30">
        <f t="shared" ref="B104:M104" si="66">+B103+B100</f>
        <v>131</v>
      </c>
      <c r="C104" s="30">
        <f t="shared" si="66"/>
        <v>322</v>
      </c>
      <c r="D104" s="30">
        <f t="shared" si="66"/>
        <v>889</v>
      </c>
      <c r="E104" s="30">
        <f t="shared" si="66"/>
        <v>1653</v>
      </c>
      <c r="F104" s="30">
        <f t="shared" si="66"/>
        <v>0</v>
      </c>
      <c r="G104" s="30">
        <f t="shared" si="66"/>
        <v>0</v>
      </c>
      <c r="H104" s="30">
        <f t="shared" si="66"/>
        <v>0</v>
      </c>
      <c r="I104" s="30">
        <f t="shared" si="66"/>
        <v>2542</v>
      </c>
      <c r="J104" s="30">
        <f t="shared" si="66"/>
        <v>105335</v>
      </c>
      <c r="K104" s="30">
        <f t="shared" si="66"/>
        <v>76020</v>
      </c>
      <c r="L104" s="30">
        <f t="shared" si="66"/>
        <v>38640</v>
      </c>
      <c r="M104" s="30">
        <f t="shared" si="66"/>
        <v>219995</v>
      </c>
      <c r="N104" s="30"/>
      <c r="O104" s="30">
        <f>+O103+O100</f>
        <v>16284907.5</v>
      </c>
      <c r="P104" s="32">
        <f>+P103+P100</f>
        <v>34361497.5</v>
      </c>
      <c r="Q104" s="32"/>
      <c r="R104" s="32"/>
      <c r="S104" s="32">
        <f>+S103+S100</f>
        <v>53833.5</v>
      </c>
      <c r="T104" s="32">
        <f>+T103+T100</f>
        <v>388405</v>
      </c>
      <c r="U104" s="31">
        <f>+P104/M104</f>
        <v>156.19217482215504</v>
      </c>
    </row>
    <row r="105" spans="1:21" ht="15.75" thickTop="1" x14ac:dyDescent="0.25"/>
    <row r="107" spans="1:21" x14ac:dyDescent="0.25">
      <c r="A107" s="49" t="s">
        <v>26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</row>
    <row r="108" spans="1:21" x14ac:dyDescent="0.2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</row>
    <row r="109" spans="1:21" x14ac:dyDescent="0.25">
      <c r="A109" s="73" t="s">
        <v>3</v>
      </c>
      <c r="B109" s="73" t="s">
        <v>4</v>
      </c>
      <c r="C109" s="73" t="s">
        <v>5</v>
      </c>
      <c r="D109" s="75" t="s">
        <v>6</v>
      </c>
      <c r="E109" s="76"/>
      <c r="F109" s="76"/>
      <c r="G109" s="76"/>
      <c r="H109" s="76"/>
      <c r="I109" s="76"/>
      <c r="J109" s="65" t="s">
        <v>7</v>
      </c>
      <c r="K109" s="65" t="s">
        <v>8</v>
      </c>
      <c r="L109" s="65" t="s">
        <v>9</v>
      </c>
      <c r="M109" s="65" t="s">
        <v>10</v>
      </c>
      <c r="N109" s="65"/>
      <c r="O109" s="65" t="s">
        <v>12</v>
      </c>
      <c r="P109" s="65" t="s">
        <v>13</v>
      </c>
      <c r="Q109" s="56"/>
      <c r="R109" s="56"/>
      <c r="S109" s="65" t="s">
        <v>14</v>
      </c>
      <c r="T109" s="65" t="s">
        <v>15</v>
      </c>
      <c r="U109" s="65" t="s">
        <v>11</v>
      </c>
    </row>
    <row r="110" spans="1:21" x14ac:dyDescent="0.25">
      <c r="A110" s="74"/>
      <c r="B110" s="74"/>
      <c r="C110" s="74"/>
      <c r="D110" s="10" t="s">
        <v>16</v>
      </c>
      <c r="E110" s="10" t="s">
        <v>17</v>
      </c>
      <c r="F110" s="10" t="s">
        <v>18</v>
      </c>
      <c r="G110" s="10" t="s">
        <v>19</v>
      </c>
      <c r="H110" s="10" t="s">
        <v>20</v>
      </c>
      <c r="I110" s="10" t="s">
        <v>21</v>
      </c>
      <c r="J110" s="66"/>
      <c r="K110" s="66"/>
      <c r="L110" s="66"/>
      <c r="M110" s="66"/>
      <c r="N110" s="66"/>
      <c r="O110" s="66"/>
      <c r="P110" s="66"/>
      <c r="Q110" s="57"/>
      <c r="R110" s="57"/>
      <c r="S110" s="66"/>
      <c r="T110" s="66"/>
      <c r="U110" s="66"/>
    </row>
    <row r="111" spans="1:21" x14ac:dyDescent="0.25">
      <c r="A111" s="13" t="s">
        <v>0</v>
      </c>
      <c r="B111" s="2">
        <f t="shared" ref="B111:H112" si="67">+B46+B98</f>
        <v>256</v>
      </c>
      <c r="C111" s="2">
        <f t="shared" si="67"/>
        <v>583</v>
      </c>
      <c r="D111" s="2">
        <f t="shared" si="67"/>
        <v>1948</v>
      </c>
      <c r="E111" s="2">
        <f t="shared" si="67"/>
        <v>3262</v>
      </c>
      <c r="F111" s="2">
        <f t="shared" si="67"/>
        <v>0</v>
      </c>
      <c r="G111" s="2">
        <f t="shared" si="67"/>
        <v>0</v>
      </c>
      <c r="H111" s="2">
        <f t="shared" si="67"/>
        <v>0</v>
      </c>
      <c r="I111" s="33">
        <f>SUM(D111:H111)</f>
        <v>5210</v>
      </c>
      <c r="J111" s="2">
        <f t="shared" ref="J111:M112" si="68">+J46+J98</f>
        <v>216860</v>
      </c>
      <c r="K111" s="2">
        <f t="shared" si="68"/>
        <v>156030</v>
      </c>
      <c r="L111" s="2">
        <f t="shared" si="68"/>
        <v>83040</v>
      </c>
      <c r="M111" s="2">
        <f t="shared" si="68"/>
        <v>455930</v>
      </c>
      <c r="N111" s="2"/>
      <c r="O111" s="2">
        <f t="shared" ref="O111:T112" si="69">+O46+O98</f>
        <v>37142007.5</v>
      </c>
      <c r="P111" s="2">
        <f t="shared" si="69"/>
        <v>78479397.5</v>
      </c>
      <c r="Q111" s="2"/>
      <c r="R111" s="2"/>
      <c r="S111" s="2">
        <f t="shared" si="69"/>
        <v>125892</v>
      </c>
      <c r="T111" s="2">
        <f t="shared" si="69"/>
        <v>875816.5</v>
      </c>
      <c r="U111" s="44">
        <f>+P111/M111</f>
        <v>172.13036540697036</v>
      </c>
    </row>
    <row r="112" spans="1:21" x14ac:dyDescent="0.25">
      <c r="A112" s="13" t="s">
        <v>22</v>
      </c>
      <c r="B112" s="2">
        <f t="shared" si="67"/>
        <v>0</v>
      </c>
      <c r="C112" s="2">
        <f t="shared" si="67"/>
        <v>0</v>
      </c>
      <c r="D112" s="2">
        <f t="shared" si="67"/>
        <v>0</v>
      </c>
      <c r="E112" s="2">
        <f t="shared" si="67"/>
        <v>0</v>
      </c>
      <c r="F112" s="2">
        <f t="shared" si="67"/>
        <v>0</v>
      </c>
      <c r="G112" s="2">
        <f t="shared" si="67"/>
        <v>0</v>
      </c>
      <c r="H112" s="2">
        <f t="shared" si="67"/>
        <v>0</v>
      </c>
      <c r="I112" s="33">
        <f>SUM(D112:H112)</f>
        <v>0</v>
      </c>
      <c r="J112" s="2">
        <f t="shared" si="68"/>
        <v>0</v>
      </c>
      <c r="K112" s="2">
        <f t="shared" si="68"/>
        <v>0</v>
      </c>
      <c r="L112" s="2">
        <f t="shared" si="68"/>
        <v>0</v>
      </c>
      <c r="M112" s="2">
        <f t="shared" si="68"/>
        <v>0</v>
      </c>
      <c r="N112" s="2"/>
      <c r="O112" s="2">
        <f t="shared" si="69"/>
        <v>0</v>
      </c>
      <c r="P112" s="2">
        <f t="shared" si="69"/>
        <v>0</v>
      </c>
      <c r="Q112" s="2"/>
      <c r="R112" s="2"/>
      <c r="S112" s="2">
        <f t="shared" si="69"/>
        <v>0</v>
      </c>
      <c r="T112" s="2">
        <f t="shared" si="69"/>
        <v>0</v>
      </c>
      <c r="U112" s="44">
        <v>0</v>
      </c>
    </row>
    <row r="113" spans="1:21" ht="15.75" thickBot="1" x14ac:dyDescent="0.3">
      <c r="A113" s="37" t="s">
        <v>23</v>
      </c>
      <c r="B113" s="34">
        <f>SUM(B111:B112)</f>
        <v>256</v>
      </c>
      <c r="C113" s="34">
        <f t="shared" ref="C113:H113" si="70">SUM(C111:C112)</f>
        <v>583</v>
      </c>
      <c r="D113" s="34">
        <f t="shared" si="70"/>
        <v>1948</v>
      </c>
      <c r="E113" s="34">
        <f t="shared" si="70"/>
        <v>3262</v>
      </c>
      <c r="F113" s="34">
        <f t="shared" si="70"/>
        <v>0</v>
      </c>
      <c r="G113" s="34">
        <f t="shared" si="70"/>
        <v>0</v>
      </c>
      <c r="H113" s="34">
        <f t="shared" si="70"/>
        <v>0</v>
      </c>
      <c r="I113" s="34">
        <f t="shared" ref="I113:M113" si="71">+I112+I111</f>
        <v>5210</v>
      </c>
      <c r="J113" s="34">
        <f t="shared" si="71"/>
        <v>216860</v>
      </c>
      <c r="K113" s="34">
        <f t="shared" si="71"/>
        <v>156030</v>
      </c>
      <c r="L113" s="34">
        <f t="shared" si="71"/>
        <v>83040</v>
      </c>
      <c r="M113" s="34">
        <f t="shared" si="71"/>
        <v>455930</v>
      </c>
      <c r="N113" s="34"/>
      <c r="O113" s="34">
        <f>+O112+O111</f>
        <v>37142007.5</v>
      </c>
      <c r="P113" s="34">
        <f>+P112+P111</f>
        <v>78479397.5</v>
      </c>
      <c r="Q113" s="34"/>
      <c r="R113" s="34"/>
      <c r="S113" s="34">
        <f>+S112+S111</f>
        <v>125892</v>
      </c>
      <c r="T113" s="34">
        <f>+T112+T111</f>
        <v>875816.5</v>
      </c>
      <c r="U113" s="38">
        <f>+P113/M113</f>
        <v>172.13036540697036</v>
      </c>
    </row>
    <row r="114" spans="1:21" ht="15.75" thickTop="1" x14ac:dyDescent="0.25">
      <c r="A114" s="15" t="s">
        <v>24</v>
      </c>
      <c r="B114" s="2">
        <f t="shared" ref="B114:H115" si="72">+B49+B101</f>
        <v>28</v>
      </c>
      <c r="C114" s="2">
        <f t="shared" si="72"/>
        <v>43</v>
      </c>
      <c r="D114" s="2">
        <f t="shared" si="72"/>
        <v>263</v>
      </c>
      <c r="E114" s="2">
        <f t="shared" si="72"/>
        <v>171</v>
      </c>
      <c r="F114" s="2">
        <f t="shared" si="72"/>
        <v>0</v>
      </c>
      <c r="G114" s="2">
        <f t="shared" si="72"/>
        <v>0</v>
      </c>
      <c r="H114" s="2">
        <f t="shared" si="72"/>
        <v>0</v>
      </c>
      <c r="I114" s="33">
        <f>SUM(D114:H114)</f>
        <v>434</v>
      </c>
      <c r="J114" s="2">
        <f t="shared" ref="J114:M115" si="73">+J49+J101</f>
        <v>20595</v>
      </c>
      <c r="K114" s="2">
        <f t="shared" si="73"/>
        <v>12960</v>
      </c>
      <c r="L114" s="2">
        <f t="shared" si="73"/>
        <v>5160</v>
      </c>
      <c r="M114" s="2">
        <f t="shared" si="73"/>
        <v>38715</v>
      </c>
      <c r="N114" s="2"/>
      <c r="O114" s="2">
        <f t="shared" ref="O114:T115" si="74">+O49+O101</f>
        <v>903062.5</v>
      </c>
      <c r="P114" s="2">
        <f t="shared" si="74"/>
        <v>1947137.5</v>
      </c>
      <c r="Q114" s="2"/>
      <c r="R114" s="2"/>
      <c r="S114" s="2">
        <f t="shared" si="74"/>
        <v>3739</v>
      </c>
      <c r="T114" s="2">
        <f t="shared" si="74"/>
        <v>20078.5</v>
      </c>
      <c r="U114" s="44">
        <f>+P114/M114</f>
        <v>50.294136639545393</v>
      </c>
    </row>
    <row r="115" spans="1:21" x14ac:dyDescent="0.25">
      <c r="A115" s="13" t="s">
        <v>22</v>
      </c>
      <c r="B115" s="2">
        <f t="shared" si="72"/>
        <v>0</v>
      </c>
      <c r="C115" s="2">
        <f t="shared" si="72"/>
        <v>0</v>
      </c>
      <c r="D115" s="2">
        <f t="shared" si="72"/>
        <v>0</v>
      </c>
      <c r="E115" s="2">
        <f t="shared" si="72"/>
        <v>0</v>
      </c>
      <c r="F115" s="2">
        <f t="shared" si="72"/>
        <v>0</v>
      </c>
      <c r="G115" s="2">
        <f t="shared" si="72"/>
        <v>0</v>
      </c>
      <c r="H115" s="2">
        <f t="shared" si="72"/>
        <v>0</v>
      </c>
      <c r="I115" s="33">
        <f>SUM(D115:H115)</f>
        <v>0</v>
      </c>
      <c r="J115" s="2">
        <f t="shared" si="73"/>
        <v>0</v>
      </c>
      <c r="K115" s="2">
        <f t="shared" si="73"/>
        <v>0</v>
      </c>
      <c r="L115" s="2">
        <f t="shared" si="73"/>
        <v>0</v>
      </c>
      <c r="M115" s="2">
        <f t="shared" si="73"/>
        <v>0</v>
      </c>
      <c r="N115" s="2"/>
      <c r="O115" s="2">
        <f t="shared" si="74"/>
        <v>0</v>
      </c>
      <c r="P115" s="2">
        <f t="shared" si="74"/>
        <v>0</v>
      </c>
      <c r="Q115" s="2"/>
      <c r="R115" s="2"/>
      <c r="S115" s="2">
        <f t="shared" si="74"/>
        <v>0</v>
      </c>
      <c r="T115" s="2">
        <f t="shared" si="74"/>
        <v>0</v>
      </c>
      <c r="U115" s="44">
        <v>0</v>
      </c>
    </row>
    <row r="116" spans="1:21" ht="15.75" thickBot="1" x14ac:dyDescent="0.3">
      <c r="A116" s="39" t="s">
        <v>23</v>
      </c>
      <c r="B116" s="34">
        <f t="shared" ref="B116:M116" si="75">+B115+B114</f>
        <v>28</v>
      </c>
      <c r="C116" s="34">
        <f t="shared" si="75"/>
        <v>43</v>
      </c>
      <c r="D116" s="34">
        <f t="shared" si="75"/>
        <v>263</v>
      </c>
      <c r="E116" s="34">
        <f t="shared" si="75"/>
        <v>171</v>
      </c>
      <c r="F116" s="34">
        <f t="shared" si="75"/>
        <v>0</v>
      </c>
      <c r="G116" s="34">
        <f t="shared" si="75"/>
        <v>0</v>
      </c>
      <c r="H116" s="34">
        <f t="shared" si="75"/>
        <v>0</v>
      </c>
      <c r="I116" s="35">
        <f t="shared" si="75"/>
        <v>434</v>
      </c>
      <c r="J116" s="35">
        <f t="shared" si="75"/>
        <v>20595</v>
      </c>
      <c r="K116" s="35">
        <f t="shared" si="75"/>
        <v>12960</v>
      </c>
      <c r="L116" s="35">
        <f t="shared" si="75"/>
        <v>5160</v>
      </c>
      <c r="M116" s="35">
        <f t="shared" si="75"/>
        <v>38715</v>
      </c>
      <c r="N116" s="35"/>
      <c r="O116" s="35">
        <f>+O115+O114</f>
        <v>903062.5</v>
      </c>
      <c r="P116" s="35">
        <f>+P115+P114</f>
        <v>1947137.5</v>
      </c>
      <c r="Q116" s="35"/>
      <c r="R116" s="35"/>
      <c r="S116" s="35">
        <f>+S115+S114</f>
        <v>3739</v>
      </c>
      <c r="T116" s="35">
        <f>+T115+T114</f>
        <v>20078.5</v>
      </c>
      <c r="U116" s="40">
        <f>+P116/M116</f>
        <v>50.294136639545393</v>
      </c>
    </row>
    <row r="117" spans="1:21" ht="16.5" thickTop="1" thickBot="1" x14ac:dyDescent="0.3">
      <c r="A117" s="41" t="s">
        <v>21</v>
      </c>
      <c r="B117" s="36">
        <f t="shared" ref="B117:M117" si="76">+B116+B113</f>
        <v>284</v>
      </c>
      <c r="C117" s="36">
        <f t="shared" si="76"/>
        <v>626</v>
      </c>
      <c r="D117" s="36">
        <f t="shared" si="76"/>
        <v>2211</v>
      </c>
      <c r="E117" s="36">
        <f t="shared" si="76"/>
        <v>3433</v>
      </c>
      <c r="F117" s="36">
        <f t="shared" si="76"/>
        <v>0</v>
      </c>
      <c r="G117" s="36">
        <f t="shared" si="76"/>
        <v>0</v>
      </c>
      <c r="H117" s="36">
        <f t="shared" si="76"/>
        <v>0</v>
      </c>
      <c r="I117" s="36">
        <f t="shared" si="76"/>
        <v>5644</v>
      </c>
      <c r="J117" s="36">
        <f t="shared" si="76"/>
        <v>237455</v>
      </c>
      <c r="K117" s="36">
        <f t="shared" si="76"/>
        <v>168990</v>
      </c>
      <c r="L117" s="36">
        <f t="shared" si="76"/>
        <v>88200</v>
      </c>
      <c r="M117" s="36">
        <f t="shared" si="76"/>
        <v>494645</v>
      </c>
      <c r="N117" s="36"/>
      <c r="O117" s="36">
        <f>+O116+O113</f>
        <v>38045070</v>
      </c>
      <c r="P117" s="43">
        <f>+P116+P113</f>
        <v>80426535</v>
      </c>
      <c r="Q117" s="43"/>
      <c r="R117" s="43"/>
      <c r="S117" s="43">
        <f>+S116+S113</f>
        <v>129631</v>
      </c>
      <c r="T117" s="43">
        <f>+T116+T113</f>
        <v>895895</v>
      </c>
      <c r="U117" s="42">
        <f>+P117/M117</f>
        <v>162.59445663051278</v>
      </c>
    </row>
    <row r="118" spans="1:21" ht="15.75" thickTop="1" x14ac:dyDescent="0.25"/>
    <row r="119" spans="1:21" x14ac:dyDescent="0.25"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x14ac:dyDescent="0.25">
      <c r="A120" s="48" t="s">
        <v>34</v>
      </c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60"/>
      <c r="O120" s="46"/>
      <c r="P120" s="46"/>
      <c r="Q120" s="60"/>
      <c r="R120" s="60"/>
      <c r="S120" s="47"/>
      <c r="T120" s="47"/>
      <c r="U120" s="46"/>
    </row>
    <row r="121" spans="1:21" x14ac:dyDescent="0.2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</row>
    <row r="122" spans="1:21" x14ac:dyDescent="0.25">
      <c r="A122" s="79" t="s">
        <v>3</v>
      </c>
      <c r="B122" s="79" t="s">
        <v>4</v>
      </c>
      <c r="C122" s="79" t="s">
        <v>5</v>
      </c>
      <c r="D122" s="81" t="s">
        <v>6</v>
      </c>
      <c r="E122" s="82"/>
      <c r="F122" s="82"/>
      <c r="G122" s="82"/>
      <c r="H122" s="82"/>
      <c r="I122" s="82"/>
      <c r="J122" s="77" t="s">
        <v>7</v>
      </c>
      <c r="K122" s="77" t="s">
        <v>8</v>
      </c>
      <c r="L122" s="77" t="s">
        <v>9</v>
      </c>
      <c r="M122" s="77" t="s">
        <v>10</v>
      </c>
      <c r="N122" s="77"/>
      <c r="O122" s="77" t="s">
        <v>12</v>
      </c>
      <c r="P122" s="77" t="s">
        <v>13</v>
      </c>
      <c r="Q122" s="58"/>
      <c r="R122" s="58"/>
      <c r="S122" s="77" t="s">
        <v>14</v>
      </c>
      <c r="T122" s="77" t="s">
        <v>15</v>
      </c>
      <c r="U122" s="77" t="s">
        <v>11</v>
      </c>
    </row>
    <row r="123" spans="1:21" x14ac:dyDescent="0.25">
      <c r="A123" s="80"/>
      <c r="B123" s="80"/>
      <c r="C123" s="80"/>
      <c r="D123" s="12" t="s">
        <v>16</v>
      </c>
      <c r="E123" s="12" t="s">
        <v>17</v>
      </c>
      <c r="F123" s="12" t="s">
        <v>18</v>
      </c>
      <c r="G123" s="12" t="s">
        <v>19</v>
      </c>
      <c r="H123" s="12" t="s">
        <v>20</v>
      </c>
      <c r="I123" s="12" t="s">
        <v>21</v>
      </c>
      <c r="J123" s="78"/>
      <c r="K123" s="78"/>
      <c r="L123" s="78"/>
      <c r="M123" s="78"/>
      <c r="N123" s="78"/>
      <c r="O123" s="78"/>
      <c r="P123" s="78"/>
      <c r="Q123" s="59"/>
      <c r="R123" s="59"/>
      <c r="S123" s="78"/>
      <c r="T123" s="78"/>
      <c r="U123" s="78"/>
    </row>
    <row r="124" spans="1:21" x14ac:dyDescent="0.25">
      <c r="A124" s="13" t="s">
        <v>0</v>
      </c>
      <c r="B124" s="2"/>
      <c r="C124" s="2"/>
      <c r="D124" s="2"/>
      <c r="E124" s="2"/>
      <c r="F124" s="2"/>
      <c r="G124" s="2"/>
      <c r="H124" s="2"/>
      <c r="I124" s="3">
        <f>SUM(D124:H124)</f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4" t="e">
        <f>+P124/M124</f>
        <v>#DIV/0!</v>
      </c>
    </row>
    <row r="125" spans="1:21" x14ac:dyDescent="0.25">
      <c r="A125" s="13" t="s">
        <v>22</v>
      </c>
      <c r="B125" s="2"/>
      <c r="C125" s="2"/>
      <c r="D125" s="2"/>
      <c r="E125" s="2"/>
      <c r="F125" s="2"/>
      <c r="G125" s="2"/>
      <c r="H125" s="2"/>
      <c r="I125" s="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4"/>
    </row>
    <row r="126" spans="1:21" ht="15.75" thickBot="1" x14ac:dyDescent="0.3">
      <c r="A126" s="14" t="s">
        <v>23</v>
      </c>
      <c r="B126" s="5">
        <f>+B125+B124</f>
        <v>0</v>
      </c>
      <c r="C126" s="5">
        <f>+C125+C124</f>
        <v>0</v>
      </c>
      <c r="D126" s="5">
        <f t="shared" ref="D126:K126" si="77">+D125+D124</f>
        <v>0</v>
      </c>
      <c r="E126" s="5">
        <f t="shared" si="77"/>
        <v>0</v>
      </c>
      <c r="F126" s="5">
        <f t="shared" si="77"/>
        <v>0</v>
      </c>
      <c r="G126" s="5">
        <f t="shared" si="77"/>
        <v>0</v>
      </c>
      <c r="H126" s="5">
        <f t="shared" si="77"/>
        <v>0</v>
      </c>
      <c r="I126" s="5">
        <f t="shared" si="77"/>
        <v>0</v>
      </c>
      <c r="J126" s="5">
        <f t="shared" si="77"/>
        <v>0</v>
      </c>
      <c r="K126" s="5">
        <f t="shared" si="77"/>
        <v>0</v>
      </c>
      <c r="L126" s="5">
        <f>+L125+L124</f>
        <v>0</v>
      </c>
      <c r="M126" s="5">
        <f>+M125+M124</f>
        <v>0</v>
      </c>
      <c r="N126" s="5"/>
      <c r="O126" s="5">
        <f>+O125+O124</f>
        <v>0</v>
      </c>
      <c r="P126" s="5">
        <f>+P125+P124</f>
        <v>0</v>
      </c>
      <c r="Q126" s="5"/>
      <c r="R126" s="5"/>
      <c r="S126" s="5">
        <f>+S125+S124</f>
        <v>0</v>
      </c>
      <c r="T126" s="5">
        <f>+T125+T124</f>
        <v>0</v>
      </c>
      <c r="U126" s="6" t="e">
        <f>+P126/M126</f>
        <v>#DIV/0!</v>
      </c>
    </row>
    <row r="127" spans="1:21" ht="15.75" thickTop="1" x14ac:dyDescent="0.25">
      <c r="A127" s="15" t="s">
        <v>24</v>
      </c>
      <c r="B127" s="2"/>
      <c r="C127" s="2"/>
      <c r="D127" s="2"/>
      <c r="E127" s="2"/>
      <c r="F127" s="2"/>
      <c r="G127" s="2"/>
      <c r="H127" s="2"/>
      <c r="I127" s="3">
        <f>SUM(D127:H127)</f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4" t="e">
        <f>+P127/M127</f>
        <v>#DIV/0!</v>
      </c>
    </row>
    <row r="128" spans="1:21" x14ac:dyDescent="0.25">
      <c r="A128" s="13" t="s">
        <v>22</v>
      </c>
      <c r="B128" s="2"/>
      <c r="C128" s="2"/>
      <c r="D128" s="2"/>
      <c r="E128" s="2"/>
      <c r="F128" s="2"/>
      <c r="G128" s="2"/>
      <c r="H128" s="2"/>
      <c r="I128" s="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4"/>
    </row>
    <row r="129" spans="1:21" ht="15.75" thickBot="1" x14ac:dyDescent="0.3">
      <c r="A129" s="16" t="s">
        <v>23</v>
      </c>
      <c r="B129" s="5">
        <f>+B128+B127</f>
        <v>0</v>
      </c>
      <c r="C129" s="5">
        <f>+C128+C127</f>
        <v>0</v>
      </c>
      <c r="D129" s="5">
        <f t="shared" ref="D129:M129" si="78">+D128+D127</f>
        <v>0</v>
      </c>
      <c r="E129" s="5">
        <f t="shared" si="78"/>
        <v>0</v>
      </c>
      <c r="F129" s="5">
        <f t="shared" si="78"/>
        <v>0</v>
      </c>
      <c r="G129" s="5">
        <f t="shared" si="78"/>
        <v>0</v>
      </c>
      <c r="H129" s="5">
        <f t="shared" si="78"/>
        <v>0</v>
      </c>
      <c r="I129" s="5">
        <f t="shared" si="78"/>
        <v>0</v>
      </c>
      <c r="J129" s="5">
        <f t="shared" si="78"/>
        <v>0</v>
      </c>
      <c r="K129" s="5">
        <f t="shared" si="78"/>
        <v>0</v>
      </c>
      <c r="L129" s="5">
        <f t="shared" si="78"/>
        <v>0</v>
      </c>
      <c r="M129" s="5">
        <f t="shared" si="78"/>
        <v>0</v>
      </c>
      <c r="N129" s="5"/>
      <c r="O129" s="5">
        <f t="shared" ref="O129" si="79">+O128+O127</f>
        <v>0</v>
      </c>
      <c r="P129" s="5">
        <f>+P128+P127</f>
        <v>0</v>
      </c>
      <c r="Q129" s="5"/>
      <c r="R129" s="5"/>
      <c r="S129" s="5">
        <f t="shared" ref="S129:T129" si="80">+S128+S127</f>
        <v>0</v>
      </c>
      <c r="T129" s="5">
        <f t="shared" si="80"/>
        <v>0</v>
      </c>
      <c r="U129" s="6" t="e">
        <f>+P129/M129</f>
        <v>#DIV/0!</v>
      </c>
    </row>
    <row r="130" spans="1:21" ht="16.5" thickTop="1" thickBot="1" x14ac:dyDescent="0.3">
      <c r="A130" s="17" t="s">
        <v>21</v>
      </c>
      <c r="B130" s="7">
        <f t="shared" ref="B130:M130" si="81">+B129+B126</f>
        <v>0</v>
      </c>
      <c r="C130" s="7">
        <f t="shared" si="81"/>
        <v>0</v>
      </c>
      <c r="D130" s="7">
        <f t="shared" si="81"/>
        <v>0</v>
      </c>
      <c r="E130" s="7">
        <f t="shared" si="81"/>
        <v>0</v>
      </c>
      <c r="F130" s="7">
        <f t="shared" si="81"/>
        <v>0</v>
      </c>
      <c r="G130" s="7">
        <f t="shared" si="81"/>
        <v>0</v>
      </c>
      <c r="H130" s="7">
        <f t="shared" si="81"/>
        <v>0</v>
      </c>
      <c r="I130" s="7">
        <f t="shared" si="81"/>
        <v>0</v>
      </c>
      <c r="J130" s="7">
        <f t="shared" si="81"/>
        <v>0</v>
      </c>
      <c r="K130" s="7">
        <f t="shared" si="81"/>
        <v>0</v>
      </c>
      <c r="L130" s="7">
        <f t="shared" si="81"/>
        <v>0</v>
      </c>
      <c r="M130" s="7">
        <f t="shared" si="81"/>
        <v>0</v>
      </c>
      <c r="N130" s="7"/>
      <c r="O130" s="7">
        <f t="shared" ref="O130" si="82">+O129+O126</f>
        <v>0</v>
      </c>
      <c r="P130" s="9">
        <f>+P129+P126</f>
        <v>0</v>
      </c>
      <c r="Q130" s="9"/>
      <c r="R130" s="9"/>
      <c r="S130" s="9">
        <f t="shared" ref="S130:T130" si="83">+S129+S126</f>
        <v>0</v>
      </c>
      <c r="T130" s="9">
        <f t="shared" si="83"/>
        <v>0</v>
      </c>
      <c r="U130" s="8" t="e">
        <f>+P130/M130</f>
        <v>#DIV/0!</v>
      </c>
    </row>
    <row r="131" spans="1:21" ht="15.75" thickTop="1" x14ac:dyDescent="0.25">
      <c r="A131" s="49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47"/>
      <c r="T131" s="47"/>
      <c r="U131" s="51"/>
    </row>
    <row r="132" spans="1:21" x14ac:dyDescent="0.2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</row>
    <row r="133" spans="1:21" x14ac:dyDescent="0.25">
      <c r="A133" s="49" t="s">
        <v>35</v>
      </c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</row>
    <row r="134" spans="1:21" x14ac:dyDescent="0.2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</row>
    <row r="135" spans="1:21" x14ac:dyDescent="0.25">
      <c r="A135" s="79" t="s">
        <v>3</v>
      </c>
      <c r="B135" s="79" t="s">
        <v>4</v>
      </c>
      <c r="C135" s="79" t="s">
        <v>5</v>
      </c>
      <c r="D135" s="81" t="s">
        <v>6</v>
      </c>
      <c r="E135" s="82"/>
      <c r="F135" s="82"/>
      <c r="G135" s="82"/>
      <c r="H135" s="82"/>
      <c r="I135" s="82"/>
      <c r="J135" s="77" t="s">
        <v>7</v>
      </c>
      <c r="K135" s="77" t="s">
        <v>8</v>
      </c>
      <c r="L135" s="77" t="s">
        <v>9</v>
      </c>
      <c r="M135" s="77" t="s">
        <v>10</v>
      </c>
      <c r="N135" s="77"/>
      <c r="O135" s="77" t="s">
        <v>12</v>
      </c>
      <c r="P135" s="77" t="s">
        <v>13</v>
      </c>
      <c r="Q135" s="58"/>
      <c r="R135" s="58"/>
      <c r="S135" s="77" t="s">
        <v>14</v>
      </c>
      <c r="T135" s="77" t="s">
        <v>15</v>
      </c>
      <c r="U135" s="77" t="s">
        <v>11</v>
      </c>
    </row>
    <row r="136" spans="1:21" x14ac:dyDescent="0.25">
      <c r="A136" s="80"/>
      <c r="B136" s="80"/>
      <c r="C136" s="80"/>
      <c r="D136" s="12" t="s">
        <v>16</v>
      </c>
      <c r="E136" s="12" t="s">
        <v>17</v>
      </c>
      <c r="F136" s="12" t="s">
        <v>18</v>
      </c>
      <c r="G136" s="12" t="s">
        <v>19</v>
      </c>
      <c r="H136" s="12" t="s">
        <v>20</v>
      </c>
      <c r="I136" s="12" t="s">
        <v>21</v>
      </c>
      <c r="J136" s="78"/>
      <c r="K136" s="78"/>
      <c r="L136" s="78"/>
      <c r="M136" s="78"/>
      <c r="N136" s="78"/>
      <c r="O136" s="78"/>
      <c r="P136" s="78"/>
      <c r="Q136" s="59"/>
      <c r="R136" s="59"/>
      <c r="S136" s="78"/>
      <c r="T136" s="78"/>
      <c r="U136" s="78"/>
    </row>
    <row r="137" spans="1:21" x14ac:dyDescent="0.25">
      <c r="A137" s="13" t="s">
        <v>0</v>
      </c>
      <c r="B137" s="2"/>
      <c r="C137" s="2"/>
      <c r="D137" s="2"/>
      <c r="E137" s="2"/>
      <c r="F137" s="2"/>
      <c r="G137" s="2"/>
      <c r="H137" s="2"/>
      <c r="I137" s="3">
        <f>SUM(D137:H137)</f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4" t="e">
        <f>+P137/M137</f>
        <v>#DIV/0!</v>
      </c>
    </row>
    <row r="138" spans="1:21" x14ac:dyDescent="0.25">
      <c r="A138" s="13" t="s">
        <v>22</v>
      </c>
      <c r="B138" s="2"/>
      <c r="C138" s="2"/>
      <c r="D138" s="2"/>
      <c r="E138" s="2"/>
      <c r="F138" s="2"/>
      <c r="G138" s="2"/>
      <c r="H138" s="2"/>
      <c r="I138" s="3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4"/>
    </row>
    <row r="139" spans="1:21" ht="15.75" thickBot="1" x14ac:dyDescent="0.3">
      <c r="A139" s="14" t="s">
        <v>23</v>
      </c>
      <c r="B139" s="5">
        <f>+B138+B137</f>
        <v>0</v>
      </c>
      <c r="C139" s="5">
        <f>+C138+C137</f>
        <v>0</v>
      </c>
      <c r="D139" s="5">
        <f t="shared" ref="D139:K139" si="84">+D138+D137</f>
        <v>0</v>
      </c>
      <c r="E139" s="5">
        <f t="shared" si="84"/>
        <v>0</v>
      </c>
      <c r="F139" s="5">
        <f t="shared" si="84"/>
        <v>0</v>
      </c>
      <c r="G139" s="5">
        <f t="shared" si="84"/>
        <v>0</v>
      </c>
      <c r="H139" s="5">
        <f t="shared" si="84"/>
        <v>0</v>
      </c>
      <c r="I139" s="5">
        <f t="shared" si="84"/>
        <v>0</v>
      </c>
      <c r="J139" s="5">
        <f t="shared" si="84"/>
        <v>0</v>
      </c>
      <c r="K139" s="5">
        <f t="shared" si="84"/>
        <v>0</v>
      </c>
      <c r="L139" s="5">
        <f>+L138+L137</f>
        <v>0</v>
      </c>
      <c r="M139" s="5">
        <f>+M138+M137</f>
        <v>0</v>
      </c>
      <c r="N139" s="5"/>
      <c r="O139" s="5">
        <f>+O138+O137</f>
        <v>0</v>
      </c>
      <c r="P139" s="5">
        <f>+P138+P137</f>
        <v>0</v>
      </c>
      <c r="Q139" s="5"/>
      <c r="R139" s="5"/>
      <c r="S139" s="5">
        <f>+S138+S137</f>
        <v>0</v>
      </c>
      <c r="T139" s="5">
        <f>+T138+T137</f>
        <v>0</v>
      </c>
      <c r="U139" s="6" t="e">
        <f>+P139/M139</f>
        <v>#DIV/0!</v>
      </c>
    </row>
    <row r="140" spans="1:21" ht="15.75" thickTop="1" x14ac:dyDescent="0.25">
      <c r="A140" s="15" t="s">
        <v>24</v>
      </c>
      <c r="B140" s="2"/>
      <c r="C140" s="2"/>
      <c r="D140" s="2"/>
      <c r="E140" s="2"/>
      <c r="F140" s="2"/>
      <c r="G140" s="2"/>
      <c r="H140" s="2"/>
      <c r="I140" s="3">
        <f>SUM(D140:H140)</f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4" t="e">
        <f>+P140/M140</f>
        <v>#DIV/0!</v>
      </c>
    </row>
    <row r="141" spans="1:21" x14ac:dyDescent="0.25">
      <c r="A141" s="13" t="s">
        <v>22</v>
      </c>
      <c r="B141" s="2"/>
      <c r="C141" s="2"/>
      <c r="D141" s="2"/>
      <c r="E141" s="2"/>
      <c r="F141" s="2"/>
      <c r="G141" s="2"/>
      <c r="H141" s="2"/>
      <c r="I141" s="3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4"/>
    </row>
    <row r="142" spans="1:21" ht="15.75" thickBot="1" x14ac:dyDescent="0.3">
      <c r="A142" s="16" t="s">
        <v>23</v>
      </c>
      <c r="B142" s="5">
        <f>+B141+B140</f>
        <v>0</v>
      </c>
      <c r="C142" s="5">
        <f>+C141+C140</f>
        <v>0</v>
      </c>
      <c r="D142" s="5">
        <f t="shared" ref="D142:M142" si="85">+D141+D140</f>
        <v>0</v>
      </c>
      <c r="E142" s="5">
        <f t="shared" si="85"/>
        <v>0</v>
      </c>
      <c r="F142" s="5">
        <f t="shared" si="85"/>
        <v>0</v>
      </c>
      <c r="G142" s="5">
        <f t="shared" si="85"/>
        <v>0</v>
      </c>
      <c r="H142" s="5">
        <f t="shared" si="85"/>
        <v>0</v>
      </c>
      <c r="I142" s="5">
        <f t="shared" si="85"/>
        <v>0</v>
      </c>
      <c r="J142" s="5">
        <f t="shared" si="85"/>
        <v>0</v>
      </c>
      <c r="K142" s="5">
        <f t="shared" si="85"/>
        <v>0</v>
      </c>
      <c r="L142" s="5">
        <f t="shared" si="85"/>
        <v>0</v>
      </c>
      <c r="M142" s="5">
        <f t="shared" si="85"/>
        <v>0</v>
      </c>
      <c r="N142" s="5"/>
      <c r="O142" s="5">
        <f t="shared" ref="O142" si="86">+O141+O140</f>
        <v>0</v>
      </c>
      <c r="P142" s="5">
        <f>+P141+P140</f>
        <v>0</v>
      </c>
      <c r="Q142" s="5"/>
      <c r="R142" s="5"/>
      <c r="S142" s="5">
        <f t="shared" ref="S142:T142" si="87">+S141+S140</f>
        <v>0</v>
      </c>
      <c r="T142" s="5">
        <f t="shared" si="87"/>
        <v>0</v>
      </c>
      <c r="U142" s="6" t="e">
        <f>+P142/M142</f>
        <v>#DIV/0!</v>
      </c>
    </row>
    <row r="143" spans="1:21" ht="16.5" thickTop="1" thickBot="1" x14ac:dyDescent="0.3">
      <c r="A143" s="17" t="s">
        <v>21</v>
      </c>
      <c r="B143" s="7">
        <f t="shared" ref="B143:M143" si="88">+B142+B139</f>
        <v>0</v>
      </c>
      <c r="C143" s="7">
        <f t="shared" si="88"/>
        <v>0</v>
      </c>
      <c r="D143" s="7">
        <f t="shared" si="88"/>
        <v>0</v>
      </c>
      <c r="E143" s="7">
        <f t="shared" si="88"/>
        <v>0</v>
      </c>
      <c r="F143" s="7">
        <f t="shared" si="88"/>
        <v>0</v>
      </c>
      <c r="G143" s="7">
        <f t="shared" si="88"/>
        <v>0</v>
      </c>
      <c r="H143" s="7">
        <f t="shared" si="88"/>
        <v>0</v>
      </c>
      <c r="I143" s="7">
        <f t="shared" si="88"/>
        <v>0</v>
      </c>
      <c r="J143" s="7">
        <f t="shared" si="88"/>
        <v>0</v>
      </c>
      <c r="K143" s="7">
        <f t="shared" si="88"/>
        <v>0</v>
      </c>
      <c r="L143" s="7">
        <f t="shared" si="88"/>
        <v>0</v>
      </c>
      <c r="M143" s="7">
        <f t="shared" si="88"/>
        <v>0</v>
      </c>
      <c r="N143" s="7"/>
      <c r="O143" s="7">
        <f t="shared" ref="O143" si="89">+O142+O139</f>
        <v>0</v>
      </c>
      <c r="P143" s="9">
        <f>+P142+P139</f>
        <v>0</v>
      </c>
      <c r="Q143" s="9"/>
      <c r="R143" s="9"/>
      <c r="S143" s="9">
        <f t="shared" ref="S143:T143" si="90">+S142+S139</f>
        <v>0</v>
      </c>
      <c r="T143" s="9">
        <f t="shared" si="90"/>
        <v>0</v>
      </c>
      <c r="U143" s="8" t="e">
        <f>+P143/M143</f>
        <v>#DIV/0!</v>
      </c>
    </row>
    <row r="144" spans="1:21" ht="15.75" thickTop="1" x14ac:dyDescent="0.25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</row>
    <row r="145" spans="1:21" x14ac:dyDescent="0.25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</row>
    <row r="146" spans="1:21" x14ac:dyDescent="0.25">
      <c r="A146" s="49" t="s">
        <v>36</v>
      </c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</row>
    <row r="147" spans="1:21" x14ac:dyDescent="0.25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</row>
    <row r="148" spans="1:21" x14ac:dyDescent="0.25">
      <c r="A148" s="79" t="s">
        <v>3</v>
      </c>
      <c r="B148" s="79" t="s">
        <v>4</v>
      </c>
      <c r="C148" s="79" t="s">
        <v>5</v>
      </c>
      <c r="D148" s="81" t="s">
        <v>6</v>
      </c>
      <c r="E148" s="82"/>
      <c r="F148" s="82"/>
      <c r="G148" s="82"/>
      <c r="H148" s="82"/>
      <c r="I148" s="82"/>
      <c r="J148" s="77" t="s">
        <v>7</v>
      </c>
      <c r="K148" s="77" t="s">
        <v>8</v>
      </c>
      <c r="L148" s="77" t="s">
        <v>9</v>
      </c>
      <c r="M148" s="77" t="s">
        <v>10</v>
      </c>
      <c r="N148" s="77"/>
      <c r="O148" s="77" t="s">
        <v>12</v>
      </c>
      <c r="P148" s="77" t="s">
        <v>13</v>
      </c>
      <c r="Q148" s="58"/>
      <c r="R148" s="58"/>
      <c r="S148" s="77" t="s">
        <v>14</v>
      </c>
      <c r="T148" s="77" t="s">
        <v>15</v>
      </c>
      <c r="U148" s="77" t="s">
        <v>11</v>
      </c>
    </row>
    <row r="149" spans="1:21" x14ac:dyDescent="0.25">
      <c r="A149" s="80"/>
      <c r="B149" s="80"/>
      <c r="C149" s="80"/>
      <c r="D149" s="12" t="s">
        <v>16</v>
      </c>
      <c r="E149" s="12" t="s">
        <v>17</v>
      </c>
      <c r="F149" s="12" t="s">
        <v>18</v>
      </c>
      <c r="G149" s="12" t="s">
        <v>19</v>
      </c>
      <c r="H149" s="12" t="s">
        <v>20</v>
      </c>
      <c r="I149" s="12" t="s">
        <v>21</v>
      </c>
      <c r="J149" s="78"/>
      <c r="K149" s="78"/>
      <c r="L149" s="78"/>
      <c r="M149" s="78"/>
      <c r="N149" s="78"/>
      <c r="O149" s="78"/>
      <c r="P149" s="78"/>
      <c r="Q149" s="59"/>
      <c r="R149" s="59"/>
      <c r="S149" s="78"/>
      <c r="T149" s="78"/>
      <c r="U149" s="78"/>
    </row>
    <row r="150" spans="1:21" x14ac:dyDescent="0.25">
      <c r="A150" s="13" t="s">
        <v>0</v>
      </c>
      <c r="B150" s="2"/>
      <c r="C150" s="2"/>
      <c r="D150" s="2"/>
      <c r="E150" s="2"/>
      <c r="F150" s="2"/>
      <c r="G150" s="2"/>
      <c r="H150" s="2"/>
      <c r="I150" s="3">
        <f>SUM(D150:H150)</f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4" t="e">
        <f>+P150/M150</f>
        <v>#DIV/0!</v>
      </c>
    </row>
    <row r="151" spans="1:21" x14ac:dyDescent="0.25">
      <c r="A151" s="13" t="s">
        <v>22</v>
      </c>
      <c r="B151" s="2"/>
      <c r="C151" s="2"/>
      <c r="D151" s="2"/>
      <c r="E151" s="2"/>
      <c r="F151" s="2"/>
      <c r="G151" s="2"/>
      <c r="H151" s="2"/>
      <c r="I151" s="3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4"/>
    </row>
    <row r="152" spans="1:21" ht="15.75" thickBot="1" x14ac:dyDescent="0.3">
      <c r="A152" s="14" t="s">
        <v>23</v>
      </c>
      <c r="B152" s="5">
        <f>+B151+B150</f>
        <v>0</v>
      </c>
      <c r="C152" s="5">
        <f>+C151+C150</f>
        <v>0</v>
      </c>
      <c r="D152" s="5">
        <f t="shared" ref="D152:K152" si="91">+D151+D150</f>
        <v>0</v>
      </c>
      <c r="E152" s="5">
        <f t="shared" si="91"/>
        <v>0</v>
      </c>
      <c r="F152" s="5">
        <f t="shared" si="91"/>
        <v>0</v>
      </c>
      <c r="G152" s="5">
        <f t="shared" si="91"/>
        <v>0</v>
      </c>
      <c r="H152" s="5">
        <f t="shared" si="91"/>
        <v>0</v>
      </c>
      <c r="I152" s="5">
        <f t="shared" si="91"/>
        <v>0</v>
      </c>
      <c r="J152" s="5">
        <f t="shared" si="91"/>
        <v>0</v>
      </c>
      <c r="K152" s="5">
        <f t="shared" si="91"/>
        <v>0</v>
      </c>
      <c r="L152" s="5">
        <f>+L151+L150</f>
        <v>0</v>
      </c>
      <c r="M152" s="5">
        <f>+M151+M150</f>
        <v>0</v>
      </c>
      <c r="N152" s="5"/>
      <c r="O152" s="5">
        <f>+O151+O150</f>
        <v>0</v>
      </c>
      <c r="P152" s="5">
        <f>+P151+P150</f>
        <v>0</v>
      </c>
      <c r="Q152" s="5"/>
      <c r="R152" s="5"/>
      <c r="S152" s="5">
        <f>+S151+S150</f>
        <v>0</v>
      </c>
      <c r="T152" s="5">
        <f>+T151+T150</f>
        <v>0</v>
      </c>
      <c r="U152" s="6" t="e">
        <f>+P152/M152</f>
        <v>#DIV/0!</v>
      </c>
    </row>
    <row r="153" spans="1:21" ht="15.75" thickTop="1" x14ac:dyDescent="0.25">
      <c r="A153" s="15" t="s">
        <v>24</v>
      </c>
      <c r="B153" s="2"/>
      <c r="C153" s="2"/>
      <c r="D153" s="2"/>
      <c r="E153" s="2"/>
      <c r="F153" s="2"/>
      <c r="G153" s="2"/>
      <c r="H153" s="2"/>
      <c r="I153" s="3">
        <f>SUM(D153:H153)</f>
        <v>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4" t="e">
        <f>+P153/M153</f>
        <v>#DIV/0!</v>
      </c>
    </row>
    <row r="154" spans="1:21" x14ac:dyDescent="0.25">
      <c r="A154" s="13" t="s">
        <v>22</v>
      </c>
      <c r="B154" s="2"/>
      <c r="C154" s="2"/>
      <c r="D154" s="2"/>
      <c r="E154" s="2"/>
      <c r="F154" s="2"/>
      <c r="G154" s="2"/>
      <c r="H154" s="2"/>
      <c r="I154" s="3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4"/>
    </row>
    <row r="155" spans="1:21" ht="15.75" thickBot="1" x14ac:dyDescent="0.3">
      <c r="A155" s="16" t="s">
        <v>23</v>
      </c>
      <c r="B155" s="5">
        <f>+B154+B153</f>
        <v>0</v>
      </c>
      <c r="C155" s="5">
        <f>+C154+C153</f>
        <v>0</v>
      </c>
      <c r="D155" s="5">
        <f t="shared" ref="D155:M155" si="92">+D154+D153</f>
        <v>0</v>
      </c>
      <c r="E155" s="5">
        <f t="shared" si="92"/>
        <v>0</v>
      </c>
      <c r="F155" s="5">
        <f t="shared" si="92"/>
        <v>0</v>
      </c>
      <c r="G155" s="5">
        <f t="shared" si="92"/>
        <v>0</v>
      </c>
      <c r="H155" s="5">
        <f t="shared" si="92"/>
        <v>0</v>
      </c>
      <c r="I155" s="5">
        <f t="shared" si="92"/>
        <v>0</v>
      </c>
      <c r="J155" s="5">
        <f t="shared" si="92"/>
        <v>0</v>
      </c>
      <c r="K155" s="5">
        <f t="shared" si="92"/>
        <v>0</v>
      </c>
      <c r="L155" s="5">
        <f t="shared" si="92"/>
        <v>0</v>
      </c>
      <c r="M155" s="5">
        <f t="shared" si="92"/>
        <v>0</v>
      </c>
      <c r="N155" s="5"/>
      <c r="O155" s="5">
        <f t="shared" ref="O155" si="93">+O154+O153</f>
        <v>0</v>
      </c>
      <c r="P155" s="5">
        <f>+P154+P153</f>
        <v>0</v>
      </c>
      <c r="Q155" s="5"/>
      <c r="R155" s="5"/>
      <c r="S155" s="5">
        <f t="shared" ref="S155:T155" si="94">+S154+S153</f>
        <v>0</v>
      </c>
      <c r="T155" s="5">
        <f t="shared" si="94"/>
        <v>0</v>
      </c>
      <c r="U155" s="6" t="e">
        <f>+P155/M155</f>
        <v>#DIV/0!</v>
      </c>
    </row>
    <row r="156" spans="1:21" ht="16.5" thickTop="1" thickBot="1" x14ac:dyDescent="0.3">
      <c r="A156" s="17" t="s">
        <v>21</v>
      </c>
      <c r="B156" s="7">
        <f t="shared" ref="B156:M156" si="95">+B155+B152</f>
        <v>0</v>
      </c>
      <c r="C156" s="7">
        <f t="shared" si="95"/>
        <v>0</v>
      </c>
      <c r="D156" s="7">
        <f t="shared" si="95"/>
        <v>0</v>
      </c>
      <c r="E156" s="7">
        <f t="shared" si="95"/>
        <v>0</v>
      </c>
      <c r="F156" s="7">
        <f t="shared" si="95"/>
        <v>0</v>
      </c>
      <c r="G156" s="7">
        <f t="shared" si="95"/>
        <v>0</v>
      </c>
      <c r="H156" s="7">
        <f t="shared" si="95"/>
        <v>0</v>
      </c>
      <c r="I156" s="7">
        <f t="shared" si="95"/>
        <v>0</v>
      </c>
      <c r="J156" s="7">
        <f t="shared" si="95"/>
        <v>0</v>
      </c>
      <c r="K156" s="7">
        <f t="shared" si="95"/>
        <v>0</v>
      </c>
      <c r="L156" s="7">
        <f t="shared" si="95"/>
        <v>0</v>
      </c>
      <c r="M156" s="7">
        <f t="shared" si="95"/>
        <v>0</v>
      </c>
      <c r="N156" s="7"/>
      <c r="O156" s="7">
        <f t="shared" ref="O156" si="96">+O155+O152</f>
        <v>0</v>
      </c>
      <c r="P156" s="9">
        <f>+P155+P152</f>
        <v>0</v>
      </c>
      <c r="Q156" s="9"/>
      <c r="R156" s="9"/>
      <c r="S156" s="9">
        <f t="shared" ref="S156:T156" si="97">+S155+S152</f>
        <v>0</v>
      </c>
      <c r="T156" s="9">
        <f t="shared" si="97"/>
        <v>0</v>
      </c>
      <c r="U156" s="8" t="e">
        <f>+P156/M156</f>
        <v>#DIV/0!</v>
      </c>
    </row>
    <row r="157" spans="1:21" ht="15.75" thickTop="1" x14ac:dyDescent="0.25">
      <c r="A157" s="49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</row>
    <row r="158" spans="1:21" x14ac:dyDescent="0.25">
      <c r="A158" s="49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</row>
    <row r="159" spans="1:21" x14ac:dyDescent="0.25">
      <c r="A159" s="49" t="s">
        <v>38</v>
      </c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</row>
    <row r="160" spans="1:21" x14ac:dyDescent="0.25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</row>
    <row r="161" spans="1:21" x14ac:dyDescent="0.25">
      <c r="A161" s="67" t="s">
        <v>3</v>
      </c>
      <c r="B161" s="67" t="s">
        <v>4</v>
      </c>
      <c r="C161" s="67" t="s">
        <v>5</v>
      </c>
      <c r="D161" s="69" t="s">
        <v>6</v>
      </c>
      <c r="E161" s="70"/>
      <c r="F161" s="70"/>
      <c r="G161" s="70"/>
      <c r="H161" s="70"/>
      <c r="I161" s="70"/>
      <c r="J161" s="71" t="s">
        <v>7</v>
      </c>
      <c r="K161" s="71" t="s">
        <v>8</v>
      </c>
      <c r="L161" s="71" t="s">
        <v>9</v>
      </c>
      <c r="M161" s="71" t="s">
        <v>10</v>
      </c>
      <c r="N161" s="71"/>
      <c r="O161" s="71" t="s">
        <v>12</v>
      </c>
      <c r="P161" s="71" t="s">
        <v>13</v>
      </c>
      <c r="Q161" s="54"/>
      <c r="R161" s="54"/>
      <c r="S161" s="71" t="s">
        <v>14</v>
      </c>
      <c r="T161" s="71" t="s">
        <v>15</v>
      </c>
      <c r="U161" s="71" t="s">
        <v>11</v>
      </c>
    </row>
    <row r="162" spans="1:21" x14ac:dyDescent="0.25">
      <c r="A162" s="68"/>
      <c r="B162" s="68"/>
      <c r="C162" s="68"/>
      <c r="D162" s="18" t="s">
        <v>16</v>
      </c>
      <c r="E162" s="18" t="s">
        <v>17</v>
      </c>
      <c r="F162" s="18" t="s">
        <v>18</v>
      </c>
      <c r="G162" s="18" t="s">
        <v>19</v>
      </c>
      <c r="H162" s="18" t="s">
        <v>20</v>
      </c>
      <c r="I162" s="18" t="s">
        <v>21</v>
      </c>
      <c r="J162" s="72"/>
      <c r="K162" s="72"/>
      <c r="L162" s="72"/>
      <c r="M162" s="72"/>
      <c r="N162" s="72"/>
      <c r="O162" s="72"/>
      <c r="P162" s="72"/>
      <c r="Q162" s="55"/>
      <c r="R162" s="55"/>
      <c r="S162" s="72"/>
      <c r="T162" s="72"/>
      <c r="U162" s="72"/>
    </row>
    <row r="163" spans="1:21" x14ac:dyDescent="0.25">
      <c r="A163" s="19" t="s">
        <v>0</v>
      </c>
      <c r="B163" s="20">
        <f>+B124+B137+B150</f>
        <v>0</v>
      </c>
      <c r="C163" s="20">
        <f t="shared" ref="C163:H164" si="98">+C124+C137+C150</f>
        <v>0</v>
      </c>
      <c r="D163" s="20">
        <f t="shared" si="98"/>
        <v>0</v>
      </c>
      <c r="E163" s="20">
        <f t="shared" si="98"/>
        <v>0</v>
      </c>
      <c r="F163" s="20">
        <f t="shared" si="98"/>
        <v>0</v>
      </c>
      <c r="G163" s="20">
        <f t="shared" si="98"/>
        <v>0</v>
      </c>
      <c r="H163" s="20">
        <f t="shared" si="98"/>
        <v>0</v>
      </c>
      <c r="I163" s="21">
        <f>SUM(D163:H163)</f>
        <v>0</v>
      </c>
      <c r="J163" s="20">
        <f t="shared" ref="J163:M164" si="99">+J124+J137+J150</f>
        <v>0</v>
      </c>
      <c r="K163" s="20">
        <f t="shared" si="99"/>
        <v>0</v>
      </c>
      <c r="L163" s="20">
        <f t="shared" si="99"/>
        <v>0</v>
      </c>
      <c r="M163" s="20">
        <f t="shared" si="99"/>
        <v>0</v>
      </c>
      <c r="N163" s="2"/>
      <c r="O163" s="2">
        <f t="shared" ref="O163:T164" si="100">+O124+O137+O150</f>
        <v>0</v>
      </c>
      <c r="P163" s="2">
        <f t="shared" si="100"/>
        <v>0</v>
      </c>
      <c r="Q163" s="2"/>
      <c r="R163" s="2"/>
      <c r="S163" s="2">
        <f t="shared" si="100"/>
        <v>0</v>
      </c>
      <c r="T163" s="2">
        <f t="shared" si="100"/>
        <v>0</v>
      </c>
      <c r="U163" s="22" t="e">
        <f>+P163/M163</f>
        <v>#DIV/0!</v>
      </c>
    </row>
    <row r="164" spans="1:21" x14ac:dyDescent="0.25">
      <c r="A164" s="19" t="s">
        <v>22</v>
      </c>
      <c r="B164" s="20">
        <f>+B125+B138+B151</f>
        <v>0</v>
      </c>
      <c r="C164" s="20">
        <f t="shared" si="98"/>
        <v>0</v>
      </c>
      <c r="D164" s="20">
        <f t="shared" si="98"/>
        <v>0</v>
      </c>
      <c r="E164" s="20">
        <f t="shared" si="98"/>
        <v>0</v>
      </c>
      <c r="F164" s="20">
        <f t="shared" si="98"/>
        <v>0</v>
      </c>
      <c r="G164" s="20">
        <f t="shared" si="98"/>
        <v>0</v>
      </c>
      <c r="H164" s="20">
        <f t="shared" si="98"/>
        <v>0</v>
      </c>
      <c r="I164" s="21">
        <f>SUM(D164:H164)</f>
        <v>0</v>
      </c>
      <c r="J164" s="20">
        <f t="shared" si="99"/>
        <v>0</v>
      </c>
      <c r="K164" s="20">
        <f t="shared" si="99"/>
        <v>0</v>
      </c>
      <c r="L164" s="20">
        <f t="shared" si="99"/>
        <v>0</v>
      </c>
      <c r="M164" s="20">
        <f t="shared" si="99"/>
        <v>0</v>
      </c>
      <c r="N164" s="2"/>
      <c r="O164" s="2">
        <f t="shared" si="100"/>
        <v>0</v>
      </c>
      <c r="P164" s="2">
        <f t="shared" si="100"/>
        <v>0</v>
      </c>
      <c r="Q164" s="2"/>
      <c r="R164" s="2"/>
      <c r="S164" s="2">
        <f t="shared" si="100"/>
        <v>0</v>
      </c>
      <c r="T164" s="2">
        <f t="shared" si="100"/>
        <v>0</v>
      </c>
      <c r="U164" s="22">
        <v>0</v>
      </c>
    </row>
    <row r="165" spans="1:21" ht="15.75" thickBot="1" x14ac:dyDescent="0.3">
      <c r="A165" s="23" t="s">
        <v>23</v>
      </c>
      <c r="B165" s="24">
        <f>SUM(B163:B164)</f>
        <v>0</v>
      </c>
      <c r="C165" s="24">
        <f t="shared" ref="C165:H165" si="101">SUM(C163:C164)</f>
        <v>0</v>
      </c>
      <c r="D165" s="24">
        <f t="shared" si="101"/>
        <v>0</v>
      </c>
      <c r="E165" s="24">
        <f t="shared" si="101"/>
        <v>0</v>
      </c>
      <c r="F165" s="24">
        <f t="shared" si="101"/>
        <v>0</v>
      </c>
      <c r="G165" s="24">
        <f t="shared" si="101"/>
        <v>0</v>
      </c>
      <c r="H165" s="24">
        <f t="shared" si="101"/>
        <v>0</v>
      </c>
      <c r="I165" s="24">
        <f t="shared" ref="I165:M165" si="102">+I164+I163</f>
        <v>0</v>
      </c>
      <c r="J165" s="24">
        <f t="shared" si="102"/>
        <v>0</v>
      </c>
      <c r="K165" s="24">
        <f t="shared" si="102"/>
        <v>0</v>
      </c>
      <c r="L165" s="24">
        <f t="shared" si="102"/>
        <v>0</v>
      </c>
      <c r="M165" s="24">
        <f t="shared" si="102"/>
        <v>0</v>
      </c>
      <c r="N165" s="24"/>
      <c r="O165" s="24">
        <f>+O164+O163</f>
        <v>0</v>
      </c>
      <c r="P165" s="24">
        <f>+P164+P163</f>
        <v>0</v>
      </c>
      <c r="Q165" s="24"/>
      <c r="R165" s="24"/>
      <c r="S165" s="24">
        <f>+S164+S163</f>
        <v>0</v>
      </c>
      <c r="T165" s="24">
        <f>+T164+T163</f>
        <v>0</v>
      </c>
      <c r="U165" s="25" t="e">
        <f>+P165/M165</f>
        <v>#DIV/0!</v>
      </c>
    </row>
    <row r="166" spans="1:21" ht="15.75" thickTop="1" x14ac:dyDescent="0.25">
      <c r="A166" s="15" t="s">
        <v>24</v>
      </c>
      <c r="B166" s="2">
        <f>+B127+B140+B153</f>
        <v>0</v>
      </c>
      <c r="C166" s="2">
        <f t="shared" ref="C166:H167" si="103">+C127+C140+C153</f>
        <v>0</v>
      </c>
      <c r="D166" s="2">
        <f t="shared" si="103"/>
        <v>0</v>
      </c>
      <c r="E166" s="2">
        <f t="shared" si="103"/>
        <v>0</v>
      </c>
      <c r="F166" s="2">
        <f t="shared" si="103"/>
        <v>0</v>
      </c>
      <c r="G166" s="2">
        <f t="shared" si="103"/>
        <v>0</v>
      </c>
      <c r="H166" s="2">
        <f t="shared" si="103"/>
        <v>0</v>
      </c>
      <c r="I166" s="21">
        <f>SUM(D166:H166)</f>
        <v>0</v>
      </c>
      <c r="J166" s="2">
        <f t="shared" ref="J166:M167" si="104">+J127+J140+J153</f>
        <v>0</v>
      </c>
      <c r="K166" s="2">
        <f t="shared" si="104"/>
        <v>0</v>
      </c>
      <c r="L166" s="2">
        <f t="shared" si="104"/>
        <v>0</v>
      </c>
      <c r="M166" s="2">
        <f t="shared" si="104"/>
        <v>0</v>
      </c>
      <c r="N166" s="2"/>
      <c r="O166" s="2">
        <f t="shared" ref="O166:T167" si="105">+O127+O140+O153</f>
        <v>0</v>
      </c>
      <c r="P166" s="2">
        <f t="shared" si="105"/>
        <v>0</v>
      </c>
      <c r="Q166" s="2"/>
      <c r="R166" s="2"/>
      <c r="S166" s="2">
        <f t="shared" si="105"/>
        <v>0</v>
      </c>
      <c r="T166" s="2">
        <f t="shared" si="105"/>
        <v>0</v>
      </c>
      <c r="U166" s="22" t="e">
        <f>+P166/M166</f>
        <v>#DIV/0!</v>
      </c>
    </row>
    <row r="167" spans="1:21" x14ac:dyDescent="0.25">
      <c r="A167" s="13" t="s">
        <v>22</v>
      </c>
      <c r="B167" s="2">
        <f>+B128+B141+B154</f>
        <v>0</v>
      </c>
      <c r="C167" s="2">
        <f t="shared" si="103"/>
        <v>0</v>
      </c>
      <c r="D167" s="2">
        <f t="shared" si="103"/>
        <v>0</v>
      </c>
      <c r="E167" s="2">
        <f t="shared" si="103"/>
        <v>0</v>
      </c>
      <c r="F167" s="2">
        <f t="shared" si="103"/>
        <v>0</v>
      </c>
      <c r="G167" s="2">
        <f t="shared" si="103"/>
        <v>0</v>
      </c>
      <c r="H167" s="2">
        <f t="shared" si="103"/>
        <v>0</v>
      </c>
      <c r="I167" s="21">
        <f>SUM(D167:H167)</f>
        <v>0</v>
      </c>
      <c r="J167" s="2">
        <f t="shared" si="104"/>
        <v>0</v>
      </c>
      <c r="K167" s="2">
        <f t="shared" si="104"/>
        <v>0</v>
      </c>
      <c r="L167" s="2">
        <f t="shared" si="104"/>
        <v>0</v>
      </c>
      <c r="M167" s="2">
        <f t="shared" si="104"/>
        <v>0</v>
      </c>
      <c r="N167" s="2"/>
      <c r="O167" s="2">
        <f t="shared" si="105"/>
        <v>0</v>
      </c>
      <c r="P167" s="2">
        <f t="shared" si="105"/>
        <v>0</v>
      </c>
      <c r="Q167" s="2"/>
      <c r="R167" s="2"/>
      <c r="S167" s="2">
        <f t="shared" si="105"/>
        <v>0</v>
      </c>
      <c r="T167" s="2">
        <f t="shared" si="105"/>
        <v>0</v>
      </c>
      <c r="U167" s="22">
        <v>0</v>
      </c>
    </row>
    <row r="168" spans="1:21" ht="15.75" thickBot="1" x14ac:dyDescent="0.3">
      <c r="A168" s="26" t="s">
        <v>23</v>
      </c>
      <c r="B168" s="24">
        <f t="shared" ref="B168:M168" si="106">+B167+B166</f>
        <v>0</v>
      </c>
      <c r="C168" s="24">
        <f t="shared" si="106"/>
        <v>0</v>
      </c>
      <c r="D168" s="24">
        <f t="shared" si="106"/>
        <v>0</v>
      </c>
      <c r="E168" s="24">
        <f t="shared" si="106"/>
        <v>0</v>
      </c>
      <c r="F168" s="24">
        <f t="shared" si="106"/>
        <v>0</v>
      </c>
      <c r="G168" s="24">
        <f t="shared" si="106"/>
        <v>0</v>
      </c>
      <c r="H168" s="24">
        <f t="shared" si="106"/>
        <v>0</v>
      </c>
      <c r="I168" s="27">
        <f t="shared" si="106"/>
        <v>0</v>
      </c>
      <c r="J168" s="27">
        <f t="shared" si="106"/>
        <v>0</v>
      </c>
      <c r="K168" s="27">
        <f t="shared" si="106"/>
        <v>0</v>
      </c>
      <c r="L168" s="27">
        <f t="shared" si="106"/>
        <v>0</v>
      </c>
      <c r="M168" s="27">
        <f t="shared" si="106"/>
        <v>0</v>
      </c>
      <c r="N168" s="27"/>
      <c r="O168" s="27">
        <f>+O167+O166</f>
        <v>0</v>
      </c>
      <c r="P168" s="27">
        <f>+P167+P166</f>
        <v>0</v>
      </c>
      <c r="Q168" s="27"/>
      <c r="R168" s="27"/>
      <c r="S168" s="27">
        <f>+S167+S166</f>
        <v>0</v>
      </c>
      <c r="T168" s="27">
        <f>+T167+T166</f>
        <v>0</v>
      </c>
      <c r="U168" s="28" t="e">
        <f>+P168/M168</f>
        <v>#DIV/0!</v>
      </c>
    </row>
    <row r="169" spans="1:21" ht="16.5" thickTop="1" thickBot="1" x14ac:dyDescent="0.3">
      <c r="A169" s="29" t="s">
        <v>21</v>
      </c>
      <c r="B169" s="30">
        <f t="shared" ref="B169:M169" si="107">+B168+B165</f>
        <v>0</v>
      </c>
      <c r="C169" s="30">
        <f t="shared" si="107"/>
        <v>0</v>
      </c>
      <c r="D169" s="30">
        <f t="shared" si="107"/>
        <v>0</v>
      </c>
      <c r="E169" s="30">
        <f t="shared" si="107"/>
        <v>0</v>
      </c>
      <c r="F169" s="30">
        <f t="shared" si="107"/>
        <v>0</v>
      </c>
      <c r="G169" s="30">
        <f t="shared" si="107"/>
        <v>0</v>
      </c>
      <c r="H169" s="30">
        <f t="shared" si="107"/>
        <v>0</v>
      </c>
      <c r="I169" s="30">
        <f t="shared" si="107"/>
        <v>0</v>
      </c>
      <c r="J169" s="30">
        <f t="shared" si="107"/>
        <v>0</v>
      </c>
      <c r="K169" s="30">
        <f t="shared" si="107"/>
        <v>0</v>
      </c>
      <c r="L169" s="30">
        <f t="shared" si="107"/>
        <v>0</v>
      </c>
      <c r="M169" s="30">
        <f t="shared" si="107"/>
        <v>0</v>
      </c>
      <c r="N169" s="30"/>
      <c r="O169" s="30">
        <f>+O168+O165</f>
        <v>0</v>
      </c>
      <c r="P169" s="32">
        <f>+P168+P165</f>
        <v>0</v>
      </c>
      <c r="Q169" s="32"/>
      <c r="R169" s="32"/>
      <c r="S169" s="32">
        <f>+S168+S165</f>
        <v>0</v>
      </c>
      <c r="T169" s="32">
        <f>+T168+T165</f>
        <v>0</v>
      </c>
      <c r="U169" s="31" t="e">
        <f>+P169/M169</f>
        <v>#DIV/0!</v>
      </c>
    </row>
    <row r="170" spans="1:21" ht="15.75" thickTop="1" x14ac:dyDescent="0.25"/>
    <row r="172" spans="1:21" x14ac:dyDescent="0.25">
      <c r="A172" s="49" t="s">
        <v>37</v>
      </c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</row>
    <row r="173" spans="1:21" x14ac:dyDescent="0.2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</row>
    <row r="174" spans="1:21" x14ac:dyDescent="0.25">
      <c r="A174" s="73" t="s">
        <v>3</v>
      </c>
      <c r="B174" s="73" t="s">
        <v>4</v>
      </c>
      <c r="C174" s="73" t="s">
        <v>5</v>
      </c>
      <c r="D174" s="75" t="s">
        <v>6</v>
      </c>
      <c r="E174" s="76"/>
      <c r="F174" s="76"/>
      <c r="G174" s="76"/>
      <c r="H174" s="76"/>
      <c r="I174" s="76"/>
      <c r="J174" s="65" t="s">
        <v>7</v>
      </c>
      <c r="K174" s="65" t="s">
        <v>8</v>
      </c>
      <c r="L174" s="65" t="s">
        <v>9</v>
      </c>
      <c r="M174" s="65" t="s">
        <v>10</v>
      </c>
      <c r="N174" s="65"/>
      <c r="O174" s="65" t="s">
        <v>12</v>
      </c>
      <c r="P174" s="65" t="s">
        <v>13</v>
      </c>
      <c r="Q174" s="56"/>
      <c r="R174" s="56"/>
      <c r="S174" s="65" t="s">
        <v>14</v>
      </c>
      <c r="T174" s="65" t="s">
        <v>15</v>
      </c>
      <c r="U174" s="65" t="s">
        <v>11</v>
      </c>
    </row>
    <row r="175" spans="1:21" x14ac:dyDescent="0.25">
      <c r="A175" s="74"/>
      <c r="B175" s="74"/>
      <c r="C175" s="74"/>
      <c r="D175" s="11" t="s">
        <v>16</v>
      </c>
      <c r="E175" s="11" t="s">
        <v>17</v>
      </c>
      <c r="F175" s="11" t="s">
        <v>18</v>
      </c>
      <c r="G175" s="11" t="s">
        <v>19</v>
      </c>
      <c r="H175" s="11" t="s">
        <v>20</v>
      </c>
      <c r="I175" s="11" t="s">
        <v>21</v>
      </c>
      <c r="J175" s="66"/>
      <c r="K175" s="66"/>
      <c r="L175" s="66"/>
      <c r="M175" s="66"/>
      <c r="N175" s="66"/>
      <c r="O175" s="66"/>
      <c r="P175" s="66"/>
      <c r="Q175" s="57"/>
      <c r="R175" s="57"/>
      <c r="S175" s="66"/>
      <c r="T175" s="66"/>
      <c r="U175" s="66"/>
    </row>
    <row r="176" spans="1:21" x14ac:dyDescent="0.25">
      <c r="A176" s="13" t="s">
        <v>0</v>
      </c>
      <c r="B176" s="2">
        <f t="shared" ref="B176:H176" si="108">+B111+B163</f>
        <v>256</v>
      </c>
      <c r="C176" s="2">
        <f t="shared" si="108"/>
        <v>583</v>
      </c>
      <c r="D176" s="2">
        <f t="shared" si="108"/>
        <v>1948</v>
      </c>
      <c r="E176" s="2">
        <f t="shared" si="108"/>
        <v>3262</v>
      </c>
      <c r="F176" s="2">
        <f t="shared" si="108"/>
        <v>0</v>
      </c>
      <c r="G176" s="2">
        <f t="shared" si="108"/>
        <v>0</v>
      </c>
      <c r="H176" s="2">
        <f t="shared" si="108"/>
        <v>0</v>
      </c>
      <c r="I176" s="33">
        <f>SUM(D176:H176)</f>
        <v>5210</v>
      </c>
      <c r="J176" s="2">
        <f t="shared" ref="J176:M176" si="109">+J111+J163</f>
        <v>216860</v>
      </c>
      <c r="K176" s="2">
        <f t="shared" si="109"/>
        <v>156030</v>
      </c>
      <c r="L176" s="2">
        <f t="shared" si="109"/>
        <v>83040</v>
      </c>
      <c r="M176" s="2">
        <f t="shared" si="109"/>
        <v>455930</v>
      </c>
      <c r="N176" s="2"/>
      <c r="O176" s="2">
        <f t="shared" ref="O176:S176" si="110">+O111+O163</f>
        <v>37142007.5</v>
      </c>
      <c r="P176" s="2">
        <f t="shared" si="110"/>
        <v>78479397.5</v>
      </c>
      <c r="Q176" s="2"/>
      <c r="R176" s="2"/>
      <c r="S176" s="2">
        <f t="shared" si="110"/>
        <v>125892</v>
      </c>
      <c r="T176" s="2">
        <f>+T111+T163</f>
        <v>875816.5</v>
      </c>
      <c r="U176" s="44">
        <f>+P176/M176</f>
        <v>172.13036540697036</v>
      </c>
    </row>
    <row r="177" spans="1:21" x14ac:dyDescent="0.25">
      <c r="A177" s="13" t="s">
        <v>22</v>
      </c>
      <c r="B177" s="2">
        <f t="shared" ref="B177:H177" si="111">+B112+B164</f>
        <v>0</v>
      </c>
      <c r="C177" s="2">
        <f t="shared" si="111"/>
        <v>0</v>
      </c>
      <c r="D177" s="2">
        <f t="shared" si="111"/>
        <v>0</v>
      </c>
      <c r="E177" s="2">
        <f t="shared" si="111"/>
        <v>0</v>
      </c>
      <c r="F177" s="2">
        <f t="shared" si="111"/>
        <v>0</v>
      </c>
      <c r="G177" s="2">
        <f t="shared" si="111"/>
        <v>0</v>
      </c>
      <c r="H177" s="2">
        <f t="shared" si="111"/>
        <v>0</v>
      </c>
      <c r="I177" s="33">
        <f>SUM(D177:H177)</f>
        <v>0</v>
      </c>
      <c r="J177" s="2">
        <f t="shared" ref="J177:M177" si="112">+J112+J164</f>
        <v>0</v>
      </c>
      <c r="K177" s="2">
        <f t="shared" si="112"/>
        <v>0</v>
      </c>
      <c r="L177" s="2">
        <f t="shared" si="112"/>
        <v>0</v>
      </c>
      <c r="M177" s="2">
        <f t="shared" si="112"/>
        <v>0</v>
      </c>
      <c r="N177" s="2"/>
      <c r="O177" s="2">
        <f t="shared" ref="O177:S180" si="113">+O112+O164</f>
        <v>0</v>
      </c>
      <c r="P177" s="2">
        <f t="shared" si="113"/>
        <v>0</v>
      </c>
      <c r="Q177" s="2"/>
      <c r="R177" s="2"/>
      <c r="S177" s="2">
        <f t="shared" si="113"/>
        <v>0</v>
      </c>
      <c r="T177" s="2">
        <f>+T112+T164</f>
        <v>0</v>
      </c>
      <c r="U177" s="44">
        <v>0</v>
      </c>
    </row>
    <row r="178" spans="1:21" ht="15.75" thickBot="1" x14ac:dyDescent="0.3">
      <c r="A178" s="37" t="s">
        <v>23</v>
      </c>
      <c r="B178" s="34">
        <f>SUM(B176:B177)</f>
        <v>256</v>
      </c>
      <c r="C178" s="34">
        <f t="shared" ref="C178:H178" si="114">SUM(C176:C177)</f>
        <v>583</v>
      </c>
      <c r="D178" s="34">
        <f t="shared" si="114"/>
        <v>1948</v>
      </c>
      <c r="E178" s="34">
        <f t="shared" si="114"/>
        <v>3262</v>
      </c>
      <c r="F178" s="34">
        <f t="shared" si="114"/>
        <v>0</v>
      </c>
      <c r="G178" s="34">
        <f t="shared" si="114"/>
        <v>0</v>
      </c>
      <c r="H178" s="34">
        <f t="shared" si="114"/>
        <v>0</v>
      </c>
      <c r="I178" s="34">
        <f t="shared" ref="I178:M178" si="115">+I177+I176</f>
        <v>5210</v>
      </c>
      <c r="J178" s="34">
        <f t="shared" si="115"/>
        <v>216860</v>
      </c>
      <c r="K178" s="34">
        <f t="shared" si="115"/>
        <v>156030</v>
      </c>
      <c r="L178" s="34">
        <f t="shared" si="115"/>
        <v>83040</v>
      </c>
      <c r="M178" s="34">
        <f t="shared" si="115"/>
        <v>455930</v>
      </c>
      <c r="N178" s="34"/>
      <c r="O178" s="34">
        <f>+O177+O176</f>
        <v>37142007.5</v>
      </c>
      <c r="P178" s="34">
        <f>+P177+P176</f>
        <v>78479397.5</v>
      </c>
      <c r="Q178" s="34"/>
      <c r="R178" s="34"/>
      <c r="S178" s="34">
        <f>+S177+S176</f>
        <v>125892</v>
      </c>
      <c r="T178" s="34">
        <f>+T177+T176</f>
        <v>875816.5</v>
      </c>
      <c r="U178" s="38">
        <f>+P178/M178</f>
        <v>172.13036540697036</v>
      </c>
    </row>
    <row r="179" spans="1:21" ht="15.75" thickTop="1" x14ac:dyDescent="0.25">
      <c r="A179" s="15" t="s">
        <v>24</v>
      </c>
      <c r="B179" s="2">
        <f t="shared" ref="B179:H179" si="116">+B114+B166</f>
        <v>28</v>
      </c>
      <c r="C179" s="2">
        <f t="shared" si="116"/>
        <v>43</v>
      </c>
      <c r="D179" s="2">
        <f t="shared" si="116"/>
        <v>263</v>
      </c>
      <c r="E179" s="2">
        <f t="shared" si="116"/>
        <v>171</v>
      </c>
      <c r="F179" s="2">
        <f t="shared" si="116"/>
        <v>0</v>
      </c>
      <c r="G179" s="2">
        <f t="shared" si="116"/>
        <v>0</v>
      </c>
      <c r="H179" s="2">
        <f t="shared" si="116"/>
        <v>0</v>
      </c>
      <c r="I179" s="33">
        <f>SUM(D179:H179)</f>
        <v>434</v>
      </c>
      <c r="J179" s="2">
        <f t="shared" ref="J179:M179" si="117">+J114+J166</f>
        <v>20595</v>
      </c>
      <c r="K179" s="2">
        <f t="shared" si="117"/>
        <v>12960</v>
      </c>
      <c r="L179" s="2">
        <f t="shared" si="117"/>
        <v>5160</v>
      </c>
      <c r="M179" s="2">
        <f t="shared" si="117"/>
        <v>38715</v>
      </c>
      <c r="N179" s="2"/>
      <c r="O179" s="2">
        <f t="shared" si="113"/>
        <v>903062.5</v>
      </c>
      <c r="P179" s="2">
        <f t="shared" si="113"/>
        <v>1947137.5</v>
      </c>
      <c r="Q179" s="2"/>
      <c r="R179" s="2"/>
      <c r="S179" s="2">
        <f t="shared" si="113"/>
        <v>3739</v>
      </c>
      <c r="T179" s="2">
        <f>+T114+T166</f>
        <v>20078.5</v>
      </c>
      <c r="U179" s="44">
        <f>+P179/M179</f>
        <v>50.294136639545393</v>
      </c>
    </row>
    <row r="180" spans="1:21" x14ac:dyDescent="0.25">
      <c r="A180" s="13" t="s">
        <v>22</v>
      </c>
      <c r="B180" s="2">
        <f t="shared" ref="B180:H180" si="118">+B115+B167</f>
        <v>0</v>
      </c>
      <c r="C180" s="2">
        <f t="shared" si="118"/>
        <v>0</v>
      </c>
      <c r="D180" s="2">
        <f t="shared" si="118"/>
        <v>0</v>
      </c>
      <c r="E180" s="2">
        <f t="shared" si="118"/>
        <v>0</v>
      </c>
      <c r="F180" s="2">
        <f t="shared" si="118"/>
        <v>0</v>
      </c>
      <c r="G180" s="2">
        <f t="shared" si="118"/>
        <v>0</v>
      </c>
      <c r="H180" s="2">
        <f t="shared" si="118"/>
        <v>0</v>
      </c>
      <c r="I180" s="33">
        <f>SUM(D180:H180)</f>
        <v>0</v>
      </c>
      <c r="J180" s="2">
        <f t="shared" ref="J180:M180" si="119">+J115+J167</f>
        <v>0</v>
      </c>
      <c r="K180" s="2">
        <f t="shared" si="119"/>
        <v>0</v>
      </c>
      <c r="L180" s="2">
        <f t="shared" si="119"/>
        <v>0</v>
      </c>
      <c r="M180" s="2">
        <f t="shared" si="119"/>
        <v>0</v>
      </c>
      <c r="N180" s="2"/>
      <c r="O180" s="2">
        <f t="shared" si="113"/>
        <v>0</v>
      </c>
      <c r="P180" s="2">
        <f t="shared" si="113"/>
        <v>0</v>
      </c>
      <c r="Q180" s="2"/>
      <c r="R180" s="2"/>
      <c r="S180" s="2">
        <f t="shared" si="113"/>
        <v>0</v>
      </c>
      <c r="T180" s="2">
        <f>+T115+T167</f>
        <v>0</v>
      </c>
      <c r="U180" s="44">
        <v>0</v>
      </c>
    </row>
    <row r="181" spans="1:21" ht="15.75" thickBot="1" x14ac:dyDescent="0.3">
      <c r="A181" s="39" t="s">
        <v>23</v>
      </c>
      <c r="B181" s="34">
        <f>SUM(B179:B180)</f>
        <v>28</v>
      </c>
      <c r="C181" s="34">
        <f t="shared" ref="C181:H181" si="120">SUM(C179:C180)</f>
        <v>43</v>
      </c>
      <c r="D181" s="34">
        <f t="shared" si="120"/>
        <v>263</v>
      </c>
      <c r="E181" s="34">
        <f t="shared" si="120"/>
        <v>171</v>
      </c>
      <c r="F181" s="34">
        <f t="shared" si="120"/>
        <v>0</v>
      </c>
      <c r="G181" s="34">
        <f t="shared" si="120"/>
        <v>0</v>
      </c>
      <c r="H181" s="34">
        <f t="shared" si="120"/>
        <v>0</v>
      </c>
      <c r="I181" s="34">
        <f t="shared" ref="I181:M181" si="121">+I180+I179</f>
        <v>434</v>
      </c>
      <c r="J181" s="34">
        <f t="shared" si="121"/>
        <v>20595</v>
      </c>
      <c r="K181" s="34">
        <f t="shared" si="121"/>
        <v>12960</v>
      </c>
      <c r="L181" s="34">
        <f t="shared" si="121"/>
        <v>5160</v>
      </c>
      <c r="M181" s="34">
        <f t="shared" si="121"/>
        <v>38715</v>
      </c>
      <c r="N181" s="34"/>
      <c r="O181" s="34">
        <f>+O180+O179</f>
        <v>903062.5</v>
      </c>
      <c r="P181" s="34">
        <f>+P180+P179</f>
        <v>1947137.5</v>
      </c>
      <c r="Q181" s="34"/>
      <c r="R181" s="34"/>
      <c r="S181" s="34">
        <f>+S180+S179</f>
        <v>3739</v>
      </c>
      <c r="T181" s="34">
        <f>+T180+T179</f>
        <v>20078.5</v>
      </c>
      <c r="U181" s="38">
        <f>+P181/M181</f>
        <v>50.294136639545393</v>
      </c>
    </row>
    <row r="182" spans="1:21" ht="16.5" thickTop="1" thickBot="1" x14ac:dyDescent="0.3">
      <c r="A182" s="41" t="s">
        <v>21</v>
      </c>
      <c r="B182" s="36">
        <f t="shared" ref="B182:M182" si="122">+B181+B178</f>
        <v>284</v>
      </c>
      <c r="C182" s="36">
        <f t="shared" si="122"/>
        <v>626</v>
      </c>
      <c r="D182" s="36">
        <f t="shared" si="122"/>
        <v>2211</v>
      </c>
      <c r="E182" s="36">
        <f t="shared" si="122"/>
        <v>3433</v>
      </c>
      <c r="F182" s="36">
        <f t="shared" si="122"/>
        <v>0</v>
      </c>
      <c r="G182" s="36">
        <f t="shared" si="122"/>
        <v>0</v>
      </c>
      <c r="H182" s="36">
        <f t="shared" si="122"/>
        <v>0</v>
      </c>
      <c r="I182" s="36">
        <f t="shared" si="122"/>
        <v>5644</v>
      </c>
      <c r="J182" s="36">
        <f t="shared" si="122"/>
        <v>237455</v>
      </c>
      <c r="K182" s="36">
        <f t="shared" si="122"/>
        <v>168990</v>
      </c>
      <c r="L182" s="36">
        <f t="shared" si="122"/>
        <v>88200</v>
      </c>
      <c r="M182" s="36">
        <f t="shared" si="122"/>
        <v>494645</v>
      </c>
      <c r="N182" s="36"/>
      <c r="O182" s="36">
        <f>+O181+O178</f>
        <v>38045070</v>
      </c>
      <c r="P182" s="43">
        <f>+P181+P178</f>
        <v>80426535</v>
      </c>
      <c r="Q182" s="43"/>
      <c r="R182" s="43"/>
      <c r="S182" s="43">
        <f>+S181+S178</f>
        <v>129631</v>
      </c>
      <c r="T182" s="43">
        <f>+T181+T178</f>
        <v>895895</v>
      </c>
      <c r="U182" s="42">
        <f>+P182/M182</f>
        <v>162.59445663051278</v>
      </c>
    </row>
    <row r="183" spans="1:21" ht="15.75" thickTop="1" x14ac:dyDescent="0.25"/>
    <row r="184" spans="1:21" x14ac:dyDescent="0.25">
      <c r="J184" s="52">
        <v>517953</v>
      </c>
      <c r="K184" s="52">
        <v>378970</v>
      </c>
      <c r="L184" s="52">
        <v>193680</v>
      </c>
      <c r="M184" s="52">
        <v>1090603</v>
      </c>
      <c r="N184" s="52"/>
      <c r="O184" s="52">
        <v>83796436.5</v>
      </c>
      <c r="P184" s="52">
        <v>179771760.5</v>
      </c>
      <c r="Q184" s="52"/>
      <c r="R184" s="52"/>
      <c r="S184" s="52">
        <v>289622.40000000008</v>
      </c>
      <c r="T184" s="52">
        <v>2040337.7999999903</v>
      </c>
      <c r="U184" s="52"/>
    </row>
    <row r="185" spans="1:21" x14ac:dyDescent="0.25">
      <c r="J185" s="52">
        <f>+J182-J184</f>
        <v>-280498</v>
      </c>
      <c r="K185" s="52">
        <f>+K182-K184</f>
        <v>-209980</v>
      </c>
      <c r="L185" s="52">
        <f>+L182-L184</f>
        <v>-105480</v>
      </c>
      <c r="M185" s="52">
        <f>+M182-M184</f>
        <v>-595958</v>
      </c>
      <c r="N185" s="52"/>
      <c r="O185" s="52">
        <f t="shared" ref="O185:T185" si="123">+O182-O184</f>
        <v>-45751366.5</v>
      </c>
      <c r="P185" s="52">
        <f t="shared" si="123"/>
        <v>-99345225.5</v>
      </c>
      <c r="Q185" s="52"/>
      <c r="R185" s="52"/>
      <c r="S185" s="52">
        <f t="shared" si="123"/>
        <v>-159991.40000000008</v>
      </c>
      <c r="T185" s="52">
        <f t="shared" si="123"/>
        <v>-1144442.7999999903</v>
      </c>
      <c r="U185" s="52"/>
    </row>
    <row r="186" spans="1:21" x14ac:dyDescent="0.25"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</row>
    <row r="187" spans="1:21" x14ac:dyDescent="0.25"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</row>
  </sheetData>
  <mergeCells count="200">
    <mergeCell ref="N122:N123"/>
    <mergeCell ref="N135:N136"/>
    <mergeCell ref="N148:N149"/>
    <mergeCell ref="N161:N162"/>
    <mergeCell ref="N174:N175"/>
    <mergeCell ref="Q6:Q7"/>
    <mergeCell ref="R6:R7"/>
    <mergeCell ref="N6:N7"/>
    <mergeCell ref="N18:N19"/>
    <mergeCell ref="N31:N32"/>
    <mergeCell ref="N44:N45"/>
    <mergeCell ref="N57:N58"/>
    <mergeCell ref="N70:N71"/>
    <mergeCell ref="N83:N84"/>
    <mergeCell ref="N96:N97"/>
    <mergeCell ref="N109:N110"/>
    <mergeCell ref="O161:O162"/>
    <mergeCell ref="P161:P162"/>
    <mergeCell ref="A109:A110"/>
    <mergeCell ref="B109:B110"/>
    <mergeCell ref="C109:C110"/>
    <mergeCell ref="D109:I109"/>
    <mergeCell ref="J109:J110"/>
    <mergeCell ref="K109:K110"/>
    <mergeCell ref="L109:L110"/>
    <mergeCell ref="M109:M110"/>
    <mergeCell ref="U109:U110"/>
    <mergeCell ref="O109:O110"/>
    <mergeCell ref="P109:P110"/>
    <mergeCell ref="S109:S110"/>
    <mergeCell ref="T109:T110"/>
    <mergeCell ref="A83:A84"/>
    <mergeCell ref="B83:B84"/>
    <mergeCell ref="C83:C84"/>
    <mergeCell ref="D83:I83"/>
    <mergeCell ref="J83:J84"/>
    <mergeCell ref="K83:K84"/>
    <mergeCell ref="L83:L84"/>
    <mergeCell ref="M83:M84"/>
    <mergeCell ref="U96:U97"/>
    <mergeCell ref="O96:O97"/>
    <mergeCell ref="A96:A97"/>
    <mergeCell ref="B96:B97"/>
    <mergeCell ref="C96:C97"/>
    <mergeCell ref="D96:I96"/>
    <mergeCell ref="J96:J97"/>
    <mergeCell ref="P96:P97"/>
    <mergeCell ref="S96:S97"/>
    <mergeCell ref="T96:T97"/>
    <mergeCell ref="K96:K97"/>
    <mergeCell ref="L96:L97"/>
    <mergeCell ref="M96:M97"/>
    <mergeCell ref="U83:U84"/>
    <mergeCell ref="O83:O84"/>
    <mergeCell ref="P83:P84"/>
    <mergeCell ref="S83:S84"/>
    <mergeCell ref="T83:T84"/>
    <mergeCell ref="U70:U71"/>
    <mergeCell ref="O70:O71"/>
    <mergeCell ref="P70:P71"/>
    <mergeCell ref="S70:S71"/>
    <mergeCell ref="T70:T71"/>
    <mergeCell ref="K6:K7"/>
    <mergeCell ref="L6:L7"/>
    <mergeCell ref="M6:M7"/>
    <mergeCell ref="A70:A71"/>
    <mergeCell ref="B70:B71"/>
    <mergeCell ref="C70:C71"/>
    <mergeCell ref="D70:I70"/>
    <mergeCell ref="J70:J71"/>
    <mergeCell ref="K70:K71"/>
    <mergeCell ref="L70:L71"/>
    <mergeCell ref="M70:M71"/>
    <mergeCell ref="A6:A7"/>
    <mergeCell ref="B6:B7"/>
    <mergeCell ref="C6:C7"/>
    <mergeCell ref="D6:I6"/>
    <mergeCell ref="J6:J7"/>
    <mergeCell ref="A18:A19"/>
    <mergeCell ref="B18:B19"/>
    <mergeCell ref="C18:C19"/>
    <mergeCell ref="D18:I18"/>
    <mergeCell ref="J18:J19"/>
    <mergeCell ref="U6:U7"/>
    <mergeCell ref="O6:O7"/>
    <mergeCell ref="P6:P7"/>
    <mergeCell ref="S6:S7"/>
    <mergeCell ref="T6:T7"/>
    <mergeCell ref="S18:S19"/>
    <mergeCell ref="T18:T19"/>
    <mergeCell ref="A31:A32"/>
    <mergeCell ref="B31:B32"/>
    <mergeCell ref="C31:C32"/>
    <mergeCell ref="D31:I31"/>
    <mergeCell ref="J31:J32"/>
    <mergeCell ref="K31:K32"/>
    <mergeCell ref="L31:L32"/>
    <mergeCell ref="M31:M32"/>
    <mergeCell ref="K18:K19"/>
    <mergeCell ref="L18:L19"/>
    <mergeCell ref="M18:M19"/>
    <mergeCell ref="U18:U19"/>
    <mergeCell ref="O18:O19"/>
    <mergeCell ref="P18:P19"/>
    <mergeCell ref="U31:U32"/>
    <mergeCell ref="O31:O32"/>
    <mergeCell ref="P31:P32"/>
    <mergeCell ref="S44:S45"/>
    <mergeCell ref="B44:B45"/>
    <mergeCell ref="C44:C45"/>
    <mergeCell ref="D44:I44"/>
    <mergeCell ref="J44:J45"/>
    <mergeCell ref="S31:S32"/>
    <mergeCell ref="T31:T32"/>
    <mergeCell ref="T44:T45"/>
    <mergeCell ref="A57:A58"/>
    <mergeCell ref="B57:B58"/>
    <mergeCell ref="C57:C58"/>
    <mergeCell ref="D57:I57"/>
    <mergeCell ref="J57:J58"/>
    <mergeCell ref="K57:K58"/>
    <mergeCell ref="L57:L58"/>
    <mergeCell ref="M57:M58"/>
    <mergeCell ref="K44:K45"/>
    <mergeCell ref="L44:L45"/>
    <mergeCell ref="M44:M45"/>
    <mergeCell ref="A1:T1"/>
    <mergeCell ref="A2:T2"/>
    <mergeCell ref="U57:U58"/>
    <mergeCell ref="O57:O58"/>
    <mergeCell ref="P57:P58"/>
    <mergeCell ref="S57:S58"/>
    <mergeCell ref="T57:T58"/>
    <mergeCell ref="A122:A123"/>
    <mergeCell ref="B122:B123"/>
    <mergeCell ref="C122:C123"/>
    <mergeCell ref="D122:I122"/>
    <mergeCell ref="J122:J123"/>
    <mergeCell ref="K122:K123"/>
    <mergeCell ref="L122:L123"/>
    <mergeCell ref="M122:M123"/>
    <mergeCell ref="U122:U123"/>
    <mergeCell ref="O122:O123"/>
    <mergeCell ref="P122:P123"/>
    <mergeCell ref="S122:S123"/>
    <mergeCell ref="T122:T123"/>
    <mergeCell ref="U44:U45"/>
    <mergeCell ref="O44:O45"/>
    <mergeCell ref="P44:P45"/>
    <mergeCell ref="A44:A45"/>
    <mergeCell ref="U148:U149"/>
    <mergeCell ref="O148:O149"/>
    <mergeCell ref="P148:P149"/>
    <mergeCell ref="S148:S149"/>
    <mergeCell ref="T148:T149"/>
    <mergeCell ref="A135:A136"/>
    <mergeCell ref="B135:B136"/>
    <mergeCell ref="C135:C136"/>
    <mergeCell ref="D135:I135"/>
    <mergeCell ref="J135:J136"/>
    <mergeCell ref="K135:K136"/>
    <mergeCell ref="L135:L136"/>
    <mergeCell ref="M135:M136"/>
    <mergeCell ref="U135:U136"/>
    <mergeCell ref="O135:O136"/>
    <mergeCell ref="P135:P136"/>
    <mergeCell ref="S135:S136"/>
    <mergeCell ref="T135:T136"/>
    <mergeCell ref="A148:A149"/>
    <mergeCell ref="B148:B149"/>
    <mergeCell ref="C148:C149"/>
    <mergeCell ref="D148:I148"/>
    <mergeCell ref="J148:J149"/>
    <mergeCell ref="K148:K149"/>
    <mergeCell ref="L148:L149"/>
    <mergeCell ref="M148:M149"/>
    <mergeCell ref="U174:U175"/>
    <mergeCell ref="O174:O175"/>
    <mergeCell ref="P174:P175"/>
    <mergeCell ref="S174:S175"/>
    <mergeCell ref="T174:T175"/>
    <mergeCell ref="A161:A162"/>
    <mergeCell ref="B161:B162"/>
    <mergeCell ref="C161:C162"/>
    <mergeCell ref="D161:I161"/>
    <mergeCell ref="J161:J162"/>
    <mergeCell ref="K161:K162"/>
    <mergeCell ref="L161:L162"/>
    <mergeCell ref="S161:S162"/>
    <mergeCell ref="T161:T162"/>
    <mergeCell ref="A174:A175"/>
    <mergeCell ref="B174:B175"/>
    <mergeCell ref="C174:C175"/>
    <mergeCell ref="D174:I174"/>
    <mergeCell ref="J174:J175"/>
    <mergeCell ref="K174:K175"/>
    <mergeCell ref="L174:L175"/>
    <mergeCell ref="M174:M175"/>
    <mergeCell ref="M161:M162"/>
    <mergeCell ref="U161:U16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opLeftCell="L1" workbookViewId="0">
      <selection activeCell="P3" sqref="P3:Q12"/>
    </sheetView>
  </sheetViews>
  <sheetFormatPr baseColWidth="10" defaultRowHeight="15" x14ac:dyDescent="0.25"/>
  <cols>
    <col min="2" max="2" width="21.42578125" bestFit="1" customWidth="1"/>
    <col min="3" max="3" width="9.85546875" bestFit="1" customWidth="1"/>
    <col min="4" max="4" width="18.42578125" bestFit="1" customWidth="1"/>
    <col min="5" max="6" width="4.42578125" bestFit="1" customWidth="1"/>
    <col min="7" max="7" width="3.85546875" bestFit="1" customWidth="1"/>
    <col min="8" max="8" width="4.140625" bestFit="1" customWidth="1"/>
    <col min="9" max="9" width="5.5703125" bestFit="1" customWidth="1"/>
    <col min="10" max="10" width="8.140625" bestFit="1" customWidth="1"/>
    <col min="11" max="11" width="22" bestFit="1" customWidth="1"/>
    <col min="12" max="12" width="7.28515625" bestFit="1" customWidth="1"/>
    <col min="13" max="13" width="25.7109375" bestFit="1" customWidth="1"/>
    <col min="14" max="14" width="23.7109375" bestFit="1" customWidth="1"/>
    <col min="15" max="15" width="26" bestFit="1" customWidth="1"/>
    <col min="16" max="16" width="26.85546875" bestFit="1" customWidth="1"/>
    <col min="17" max="17" width="28.5703125" bestFit="1" customWidth="1"/>
    <col min="18" max="18" width="19.42578125" bestFit="1" customWidth="1"/>
    <col min="19" max="19" width="20" bestFit="1" customWidth="1"/>
    <col min="20" max="20" width="21" bestFit="1" customWidth="1"/>
    <col min="21" max="21" width="12.7109375" bestFit="1" customWidth="1"/>
    <col min="22" max="22" width="19.7109375" bestFit="1" customWidth="1"/>
  </cols>
  <sheetData>
    <row r="1" spans="1:22" ht="15" customHeight="1" x14ac:dyDescent="0.25">
      <c r="B1" s="79" t="s">
        <v>3</v>
      </c>
      <c r="C1" s="79" t="s">
        <v>4</v>
      </c>
      <c r="D1" s="79" t="s">
        <v>5</v>
      </c>
      <c r="E1" s="81" t="s">
        <v>6</v>
      </c>
      <c r="F1" s="82"/>
      <c r="G1" s="82"/>
      <c r="H1" s="82"/>
      <c r="I1" s="82"/>
      <c r="J1" s="82"/>
      <c r="K1" s="77" t="s">
        <v>7</v>
      </c>
      <c r="L1" s="77" t="s">
        <v>8</v>
      </c>
      <c r="M1" s="77" t="s">
        <v>9</v>
      </c>
      <c r="N1" s="77" t="s">
        <v>10</v>
      </c>
      <c r="O1" s="77" t="s">
        <v>39</v>
      </c>
      <c r="P1" s="77" t="s">
        <v>12</v>
      </c>
      <c r="Q1" s="77" t="s">
        <v>13</v>
      </c>
      <c r="R1" s="77" t="s">
        <v>40</v>
      </c>
      <c r="S1" s="77" t="s">
        <v>41</v>
      </c>
      <c r="T1" s="77" t="s">
        <v>14</v>
      </c>
      <c r="U1" s="77" t="s">
        <v>15</v>
      </c>
      <c r="V1" s="77" t="s">
        <v>11</v>
      </c>
    </row>
    <row r="2" spans="1:22" x14ac:dyDescent="0.25">
      <c r="B2" s="80"/>
      <c r="C2" s="80"/>
      <c r="D2" s="80"/>
      <c r="E2" s="61" t="s">
        <v>16</v>
      </c>
      <c r="F2" s="61" t="s">
        <v>17</v>
      </c>
      <c r="G2" s="61" t="s">
        <v>18</v>
      </c>
      <c r="H2" s="61" t="s">
        <v>19</v>
      </c>
      <c r="I2" s="61" t="s">
        <v>20</v>
      </c>
      <c r="J2" s="61" t="s">
        <v>21</v>
      </c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</row>
    <row r="3" spans="1:22" x14ac:dyDescent="0.25">
      <c r="A3" s="13" t="s">
        <v>44</v>
      </c>
      <c r="B3" s="13" t="s">
        <v>0</v>
      </c>
      <c r="C3" s="2">
        <v>51</v>
      </c>
      <c r="D3" s="2">
        <v>141</v>
      </c>
      <c r="E3" s="2">
        <v>596</v>
      </c>
      <c r="F3" s="2">
        <v>448</v>
      </c>
      <c r="G3" s="2">
        <v>0</v>
      </c>
      <c r="H3" s="2">
        <v>0</v>
      </c>
      <c r="I3" s="2">
        <v>0</v>
      </c>
      <c r="J3" s="3">
        <f t="shared" ref="J3:J9" si="0">SUM(E3:I3)</f>
        <v>1044</v>
      </c>
      <c r="K3" s="2">
        <v>42720</v>
      </c>
      <c r="L3" s="2">
        <v>31290</v>
      </c>
      <c r="M3" s="2">
        <v>16920</v>
      </c>
      <c r="N3" s="2">
        <v>90930</v>
      </c>
      <c r="O3" s="2">
        <v>201895.5</v>
      </c>
      <c r="P3" s="2">
        <v>7197405</v>
      </c>
      <c r="Q3" s="2">
        <v>15656460</v>
      </c>
      <c r="R3" s="2">
        <v>291.72000000000213</v>
      </c>
      <c r="S3" s="2">
        <v>50300.69000000033</v>
      </c>
      <c r="T3" s="2">
        <v>26744</v>
      </c>
      <c r="U3" s="2">
        <v>175151.5</v>
      </c>
      <c r="V3" s="4">
        <f t="shared" ref="V3:V9" si="1">+Q3/N3</f>
        <v>172.18145826459914</v>
      </c>
    </row>
    <row r="4" spans="1:22" x14ac:dyDescent="0.25">
      <c r="A4" s="13" t="s">
        <v>44</v>
      </c>
      <c r="B4" s="13" t="s">
        <v>24</v>
      </c>
      <c r="C4" s="2">
        <v>1</v>
      </c>
      <c r="D4" s="2">
        <v>1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3">
        <f t="shared" si="0"/>
        <v>0</v>
      </c>
      <c r="K4" s="2">
        <v>0</v>
      </c>
      <c r="L4" s="2">
        <v>0</v>
      </c>
      <c r="M4" s="2">
        <v>120</v>
      </c>
      <c r="N4" s="2">
        <v>120</v>
      </c>
      <c r="O4" s="2">
        <v>159</v>
      </c>
      <c r="P4" s="2">
        <v>0</v>
      </c>
      <c r="Q4" s="2">
        <v>19080</v>
      </c>
      <c r="R4" s="2">
        <v>0.44</v>
      </c>
      <c r="S4" s="2">
        <v>69.959999999999994</v>
      </c>
      <c r="T4" s="2">
        <v>159</v>
      </c>
      <c r="U4" s="2">
        <v>0</v>
      </c>
      <c r="V4" s="4">
        <f t="shared" si="1"/>
        <v>159</v>
      </c>
    </row>
    <row r="5" spans="1:22" x14ac:dyDescent="0.25">
      <c r="A5" s="13" t="s">
        <v>45</v>
      </c>
      <c r="B5" s="13" t="s">
        <v>0</v>
      </c>
      <c r="C5" s="2">
        <v>41</v>
      </c>
      <c r="D5" s="2">
        <v>1</v>
      </c>
      <c r="E5" s="2">
        <v>16</v>
      </c>
      <c r="F5" s="2">
        <v>894</v>
      </c>
      <c r="G5" s="2">
        <v>0</v>
      </c>
      <c r="H5" s="2">
        <v>0</v>
      </c>
      <c r="I5" s="2">
        <v>0</v>
      </c>
      <c r="J5" s="3">
        <f t="shared" si="0"/>
        <v>910</v>
      </c>
      <c r="K5" s="2">
        <v>35010</v>
      </c>
      <c r="L5" s="2">
        <v>27300</v>
      </c>
      <c r="M5" s="2">
        <v>13200</v>
      </c>
      <c r="N5" s="2">
        <v>75510</v>
      </c>
      <c r="O5" s="2">
        <v>172036.5</v>
      </c>
      <c r="P5" s="2">
        <v>5856232.5</v>
      </c>
      <c r="Q5" s="2">
        <v>12842887.5</v>
      </c>
      <c r="R5" s="2">
        <v>248.59999999999883</v>
      </c>
      <c r="S5" s="2">
        <v>42310.510000000046</v>
      </c>
      <c r="T5" s="2">
        <v>20284</v>
      </c>
      <c r="U5" s="2">
        <v>151752.5</v>
      </c>
      <c r="V5" s="4">
        <f t="shared" si="1"/>
        <v>170.08194278903457</v>
      </c>
    </row>
    <row r="6" spans="1:22" x14ac:dyDescent="0.25">
      <c r="A6" s="13" t="s">
        <v>45</v>
      </c>
      <c r="B6" s="13" t="s">
        <v>24</v>
      </c>
      <c r="C6" s="2">
        <v>3</v>
      </c>
      <c r="D6" s="2">
        <v>6</v>
      </c>
      <c r="E6" s="2">
        <v>36</v>
      </c>
      <c r="F6" s="2">
        <v>36</v>
      </c>
      <c r="G6" s="2">
        <v>0</v>
      </c>
      <c r="H6" s="2">
        <v>0</v>
      </c>
      <c r="I6" s="2">
        <v>0</v>
      </c>
      <c r="J6" s="3">
        <f t="shared" si="0"/>
        <v>72</v>
      </c>
      <c r="K6" s="2">
        <v>2520</v>
      </c>
      <c r="L6" s="2">
        <v>2160</v>
      </c>
      <c r="M6" s="2">
        <v>720</v>
      </c>
      <c r="N6" s="2">
        <v>5400</v>
      </c>
      <c r="O6" s="2">
        <v>4833</v>
      </c>
      <c r="P6" s="2">
        <v>109620</v>
      </c>
      <c r="Q6" s="2">
        <v>317340</v>
      </c>
      <c r="R6" s="2">
        <v>18.480000000000008</v>
      </c>
      <c r="S6" s="2">
        <v>1216.6000000000015</v>
      </c>
      <c r="T6" s="2">
        <v>697</v>
      </c>
      <c r="U6" s="2">
        <v>4136</v>
      </c>
      <c r="V6" s="4">
        <f t="shared" si="1"/>
        <v>58.766666666666666</v>
      </c>
    </row>
    <row r="7" spans="1:22" x14ac:dyDescent="0.25">
      <c r="A7" s="13" t="s">
        <v>46</v>
      </c>
      <c r="B7" s="13" t="s">
        <v>0</v>
      </c>
      <c r="C7" s="2">
        <v>53</v>
      </c>
      <c r="D7" s="2">
        <v>149</v>
      </c>
      <c r="E7" s="2">
        <v>656</v>
      </c>
      <c r="F7" s="2">
        <v>384</v>
      </c>
      <c r="G7" s="2">
        <v>0</v>
      </c>
      <c r="H7" s="2">
        <v>0</v>
      </c>
      <c r="I7" s="2">
        <v>0</v>
      </c>
      <c r="J7" s="3">
        <f t="shared" si="0"/>
        <v>1040</v>
      </c>
      <c r="K7" s="2">
        <v>50610</v>
      </c>
      <c r="L7" s="2">
        <v>31140</v>
      </c>
      <c r="M7" s="2">
        <v>17880</v>
      </c>
      <c r="N7" s="2">
        <v>99630</v>
      </c>
      <c r="O7" s="2">
        <v>202093.5</v>
      </c>
      <c r="P7" s="2">
        <v>8542725</v>
      </c>
      <c r="Q7" s="2">
        <v>17042010</v>
      </c>
      <c r="R7" s="2"/>
      <c r="S7" s="2">
        <v>50442.700000000201</v>
      </c>
      <c r="T7" s="2">
        <v>27191.5</v>
      </c>
      <c r="U7" s="2">
        <v>174902</v>
      </c>
      <c r="V7" s="4">
        <f t="shared" si="1"/>
        <v>171.05299608551641</v>
      </c>
    </row>
    <row r="8" spans="1:22" x14ac:dyDescent="0.25">
      <c r="A8" s="13" t="s">
        <v>46</v>
      </c>
      <c r="B8" s="13" t="s">
        <v>24</v>
      </c>
      <c r="C8" s="2">
        <v>4</v>
      </c>
      <c r="D8" s="2">
        <v>6</v>
      </c>
      <c r="E8" s="2">
        <v>18</v>
      </c>
      <c r="F8" s="2">
        <v>18</v>
      </c>
      <c r="G8" s="2">
        <v>0</v>
      </c>
      <c r="H8" s="2">
        <v>0</v>
      </c>
      <c r="I8" s="2">
        <v>0</v>
      </c>
      <c r="J8" s="3">
        <f t="shared" si="0"/>
        <v>36</v>
      </c>
      <c r="K8" s="2">
        <v>1260</v>
      </c>
      <c r="L8" s="2">
        <v>1080</v>
      </c>
      <c r="M8" s="2">
        <v>720</v>
      </c>
      <c r="N8" s="2">
        <v>3060</v>
      </c>
      <c r="O8" s="2">
        <v>2270</v>
      </c>
      <c r="P8" s="2">
        <v>54180</v>
      </c>
      <c r="Q8" s="2">
        <v>187260</v>
      </c>
      <c r="R8" s="2">
        <v>10.559999999999999</v>
      </c>
      <c r="S8" s="2">
        <v>658.24</v>
      </c>
      <c r="T8" s="2">
        <v>722</v>
      </c>
      <c r="U8" s="2">
        <v>1548</v>
      </c>
      <c r="V8" s="4">
        <f t="shared" si="1"/>
        <v>61.196078431372548</v>
      </c>
    </row>
    <row r="9" spans="1:22" x14ac:dyDescent="0.25">
      <c r="A9" s="13" t="s">
        <v>42</v>
      </c>
      <c r="B9" s="13" t="s">
        <v>0</v>
      </c>
      <c r="C9" s="2">
        <v>48</v>
      </c>
      <c r="D9" s="2">
        <v>123</v>
      </c>
      <c r="E9" s="2">
        <v>15</v>
      </c>
      <c r="F9" s="2">
        <v>931</v>
      </c>
      <c r="G9" s="2">
        <v>0</v>
      </c>
      <c r="H9" s="2">
        <v>0</v>
      </c>
      <c r="I9" s="2">
        <v>0</v>
      </c>
      <c r="J9" s="3">
        <f t="shared" si="0"/>
        <v>946</v>
      </c>
      <c r="K9" s="2">
        <v>36885</v>
      </c>
      <c r="L9" s="2">
        <v>28230</v>
      </c>
      <c r="M9" s="2">
        <v>14760</v>
      </c>
      <c r="N9" s="2">
        <v>79875</v>
      </c>
      <c r="O9" s="2">
        <v>186590</v>
      </c>
      <c r="P9" s="2">
        <v>6498932.5</v>
      </c>
      <c r="Q9" s="2">
        <v>14177657.5</v>
      </c>
      <c r="R9" s="2"/>
      <c r="S9" s="2">
        <v>46195.049999999981</v>
      </c>
      <c r="T9" s="2">
        <v>23387.5</v>
      </c>
      <c r="U9" s="2">
        <v>163202.5</v>
      </c>
      <c r="V9" s="4">
        <f t="shared" si="1"/>
        <v>177.49805946791864</v>
      </c>
    </row>
    <row r="10" spans="1:22" x14ac:dyDescent="0.25">
      <c r="A10" s="13" t="s">
        <v>42</v>
      </c>
      <c r="B10" s="13" t="s">
        <v>24</v>
      </c>
      <c r="C10" s="2">
        <v>10</v>
      </c>
      <c r="D10" s="2">
        <v>14</v>
      </c>
      <c r="E10" s="2">
        <v>67</v>
      </c>
      <c r="F10" s="2">
        <v>28</v>
      </c>
      <c r="G10" s="2">
        <v>0</v>
      </c>
      <c r="H10" s="2">
        <v>0</v>
      </c>
      <c r="I10" s="2">
        <v>0</v>
      </c>
      <c r="J10" s="3">
        <v>95</v>
      </c>
      <c r="K10" s="2">
        <v>5570</v>
      </c>
      <c r="L10" s="2">
        <v>2790</v>
      </c>
      <c r="M10" s="2">
        <v>1680</v>
      </c>
      <c r="N10" s="2">
        <v>10040</v>
      </c>
      <c r="O10" s="2">
        <v>6315</v>
      </c>
      <c r="P10" s="2">
        <v>283840</v>
      </c>
      <c r="Q10" s="2">
        <v>581170</v>
      </c>
      <c r="R10" s="2"/>
      <c r="S10" s="2">
        <v>1670.0199999999973</v>
      </c>
      <c r="T10" s="2">
        <v>1276</v>
      </c>
      <c r="U10" s="2">
        <v>5039</v>
      </c>
      <c r="V10" s="4">
        <v>57.885458167330675</v>
      </c>
    </row>
    <row r="11" spans="1:22" x14ac:dyDescent="0.25">
      <c r="A11" s="13" t="s">
        <v>43</v>
      </c>
      <c r="B11" s="13" t="s">
        <v>0</v>
      </c>
      <c r="C11" s="2">
        <v>63</v>
      </c>
      <c r="D11" s="2">
        <v>169</v>
      </c>
      <c r="E11" s="2">
        <v>665</v>
      </c>
      <c r="F11" s="2">
        <v>605</v>
      </c>
      <c r="G11" s="2">
        <v>0</v>
      </c>
      <c r="H11" s="2">
        <v>0</v>
      </c>
      <c r="I11" s="2">
        <v>0</v>
      </c>
      <c r="J11" s="3">
        <v>1270</v>
      </c>
      <c r="K11" s="2">
        <v>51635</v>
      </c>
      <c r="L11" s="2">
        <v>38070</v>
      </c>
      <c r="M11" s="2">
        <v>20280</v>
      </c>
      <c r="N11" s="2">
        <v>109985</v>
      </c>
      <c r="O11" s="2">
        <v>239093</v>
      </c>
      <c r="P11" s="2">
        <v>9046712.5</v>
      </c>
      <c r="Q11" s="2">
        <v>18760382.5</v>
      </c>
      <c r="R11" s="2">
        <v>353.76000000000846</v>
      </c>
      <c r="S11" s="2">
        <v>58823.160000000309</v>
      </c>
      <c r="T11" s="2">
        <v>28285</v>
      </c>
      <c r="U11" s="2">
        <v>210808</v>
      </c>
      <c r="V11" s="4">
        <v>170.57219166249942</v>
      </c>
    </row>
    <row r="12" spans="1:22" x14ac:dyDescent="0.25">
      <c r="A12" s="13" t="s">
        <v>43</v>
      </c>
      <c r="B12" s="13" t="s">
        <v>24</v>
      </c>
      <c r="C12" s="2">
        <v>10</v>
      </c>
      <c r="D12" s="2">
        <v>16</v>
      </c>
      <c r="E12" s="2">
        <v>142</v>
      </c>
      <c r="F12" s="2">
        <v>89</v>
      </c>
      <c r="G12" s="2">
        <v>0</v>
      </c>
      <c r="H12" s="2">
        <v>0</v>
      </c>
      <c r="I12" s="2">
        <v>0</v>
      </c>
      <c r="J12" s="3">
        <v>231</v>
      </c>
      <c r="K12" s="2">
        <v>11245</v>
      </c>
      <c r="L12" s="2">
        <v>6930</v>
      </c>
      <c r="M12" s="2">
        <v>1920</v>
      </c>
      <c r="N12" s="2">
        <v>20095</v>
      </c>
      <c r="O12" s="2">
        <v>10240.5</v>
      </c>
      <c r="P12" s="2">
        <v>455422.5</v>
      </c>
      <c r="Q12" s="2">
        <v>842287.5</v>
      </c>
      <c r="R12" s="2">
        <v>57.859999999999815</v>
      </c>
      <c r="S12" s="2">
        <v>2447.6100000000019</v>
      </c>
      <c r="T12" s="2">
        <v>885</v>
      </c>
      <c r="U12" s="2">
        <v>9355.5</v>
      </c>
      <c r="V12" s="4">
        <v>41.915277432197065</v>
      </c>
    </row>
  </sheetData>
  <mergeCells count="16">
    <mergeCell ref="O1:O2"/>
    <mergeCell ref="P1:P2"/>
    <mergeCell ref="Q1:Q2"/>
    <mergeCell ref="B1:B2"/>
    <mergeCell ref="C1:C2"/>
    <mergeCell ref="K1:K2"/>
    <mergeCell ref="D1:D2"/>
    <mergeCell ref="E1:J1"/>
    <mergeCell ref="L1:L2"/>
    <mergeCell ref="M1:M2"/>
    <mergeCell ref="N1:N2"/>
    <mergeCell ref="V1:V2"/>
    <mergeCell ref="R1:R2"/>
    <mergeCell ref="S1:S2"/>
    <mergeCell ref="T1:T2"/>
    <mergeCell ref="U1:U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3"/>
  <sheetViews>
    <sheetView tabSelected="1" workbookViewId="0">
      <selection activeCell="P25" sqref="P25"/>
    </sheetView>
  </sheetViews>
  <sheetFormatPr baseColWidth="10" defaultRowHeight="15" x14ac:dyDescent="0.25"/>
  <cols>
    <col min="3" max="3" width="21.42578125" bestFit="1" customWidth="1"/>
    <col min="4" max="4" width="22.28515625" customWidth="1"/>
    <col min="5" max="5" width="26.85546875" bestFit="1" customWidth="1"/>
    <col min="6" max="6" width="28.5703125" bestFit="1" customWidth="1"/>
  </cols>
  <sheetData>
    <row r="1" spans="2:4" x14ac:dyDescent="0.25">
      <c r="B1" s="63" t="s">
        <v>47</v>
      </c>
      <c r="C1" s="63" t="s">
        <v>3</v>
      </c>
      <c r="D1" s="62" t="s">
        <v>14</v>
      </c>
    </row>
    <row r="2" spans="2:4" x14ac:dyDescent="0.25">
      <c r="B2" s="84" t="s">
        <v>44</v>
      </c>
      <c r="C2" s="13" t="s">
        <v>0</v>
      </c>
      <c r="D2" s="64">
        <v>26744</v>
      </c>
    </row>
    <row r="3" spans="2:4" x14ac:dyDescent="0.25">
      <c r="B3" s="85"/>
      <c r="C3" s="13" t="s">
        <v>48</v>
      </c>
      <c r="D3" s="64">
        <v>159</v>
      </c>
    </row>
    <row r="4" spans="2:4" x14ac:dyDescent="0.25">
      <c r="B4" s="84" t="s">
        <v>45</v>
      </c>
      <c r="C4" s="13" t="s">
        <v>0</v>
      </c>
      <c r="D4" s="64">
        <v>20284</v>
      </c>
    </row>
    <row r="5" spans="2:4" x14ac:dyDescent="0.25">
      <c r="B5" s="85"/>
      <c r="C5" s="13" t="s">
        <v>48</v>
      </c>
      <c r="D5" s="64">
        <v>697</v>
      </c>
    </row>
    <row r="6" spans="2:4" x14ac:dyDescent="0.25">
      <c r="B6" s="84" t="s">
        <v>46</v>
      </c>
      <c r="C6" s="13" t="s">
        <v>0</v>
      </c>
      <c r="D6" s="64">
        <v>27191.5</v>
      </c>
    </row>
    <row r="7" spans="2:4" x14ac:dyDescent="0.25">
      <c r="B7" s="85"/>
      <c r="C7" s="13" t="s">
        <v>48</v>
      </c>
      <c r="D7" s="64">
        <v>722</v>
      </c>
    </row>
    <row r="8" spans="2:4" x14ac:dyDescent="0.25">
      <c r="B8" s="84" t="s">
        <v>42</v>
      </c>
      <c r="C8" s="13" t="s">
        <v>0</v>
      </c>
      <c r="D8" s="64">
        <v>23387.5</v>
      </c>
    </row>
    <row r="9" spans="2:4" x14ac:dyDescent="0.25">
      <c r="B9" s="85"/>
      <c r="C9" s="13" t="s">
        <v>48</v>
      </c>
      <c r="D9" s="64">
        <v>1276</v>
      </c>
    </row>
    <row r="10" spans="2:4" x14ac:dyDescent="0.25">
      <c r="B10" s="84" t="s">
        <v>43</v>
      </c>
      <c r="C10" s="13" t="s">
        <v>0</v>
      </c>
      <c r="D10" s="64">
        <v>28285</v>
      </c>
    </row>
    <row r="11" spans="2:4" x14ac:dyDescent="0.25">
      <c r="B11" s="85"/>
      <c r="C11" s="13" t="s">
        <v>48</v>
      </c>
      <c r="D11" s="64">
        <v>885</v>
      </c>
    </row>
    <row r="13" spans="2:4" x14ac:dyDescent="0.25">
      <c r="B13" s="63" t="s">
        <v>47</v>
      </c>
      <c r="C13" s="63" t="s">
        <v>3</v>
      </c>
      <c r="D13" s="62" t="s">
        <v>15</v>
      </c>
    </row>
    <row r="14" spans="2:4" x14ac:dyDescent="0.25">
      <c r="B14" s="84" t="s">
        <v>44</v>
      </c>
      <c r="C14" s="13" t="s">
        <v>0</v>
      </c>
      <c r="D14" s="64">
        <v>175151.5</v>
      </c>
    </row>
    <row r="15" spans="2:4" x14ac:dyDescent="0.25">
      <c r="B15" s="85"/>
      <c r="C15" s="13" t="s">
        <v>48</v>
      </c>
      <c r="D15" s="64">
        <v>0</v>
      </c>
    </row>
    <row r="16" spans="2:4" x14ac:dyDescent="0.25">
      <c r="B16" s="84" t="s">
        <v>45</v>
      </c>
      <c r="C16" s="13" t="s">
        <v>0</v>
      </c>
      <c r="D16" s="64">
        <v>151752.5</v>
      </c>
    </row>
    <row r="17" spans="2:4" x14ac:dyDescent="0.25">
      <c r="B17" s="85"/>
      <c r="C17" s="13" t="s">
        <v>48</v>
      </c>
      <c r="D17" s="64">
        <v>4136</v>
      </c>
    </row>
    <row r="18" spans="2:4" x14ac:dyDescent="0.25">
      <c r="B18" s="84" t="s">
        <v>46</v>
      </c>
      <c r="C18" s="13" t="s">
        <v>0</v>
      </c>
      <c r="D18" s="64">
        <v>174902</v>
      </c>
    </row>
    <row r="19" spans="2:4" x14ac:dyDescent="0.25">
      <c r="B19" s="85"/>
      <c r="C19" s="13" t="s">
        <v>48</v>
      </c>
      <c r="D19" s="64">
        <v>1548</v>
      </c>
    </row>
    <row r="20" spans="2:4" x14ac:dyDescent="0.25">
      <c r="B20" s="84" t="s">
        <v>42</v>
      </c>
      <c r="C20" s="13" t="s">
        <v>0</v>
      </c>
      <c r="D20" s="64">
        <v>163202.5</v>
      </c>
    </row>
    <row r="21" spans="2:4" x14ac:dyDescent="0.25">
      <c r="B21" s="85"/>
      <c r="C21" s="13" t="s">
        <v>48</v>
      </c>
      <c r="D21" s="64">
        <v>5039</v>
      </c>
    </row>
    <row r="22" spans="2:4" x14ac:dyDescent="0.25">
      <c r="B22" s="84" t="s">
        <v>43</v>
      </c>
      <c r="C22" s="13" t="s">
        <v>0</v>
      </c>
      <c r="D22" s="64">
        <v>210808</v>
      </c>
    </row>
    <row r="23" spans="2:4" x14ac:dyDescent="0.25">
      <c r="B23" s="85"/>
      <c r="C23" s="13" t="s">
        <v>48</v>
      </c>
      <c r="D23" s="64">
        <v>9355.5</v>
      </c>
    </row>
  </sheetData>
  <mergeCells count="10">
    <mergeCell ref="B16:B17"/>
    <mergeCell ref="B18:B19"/>
    <mergeCell ref="B20:B21"/>
    <mergeCell ref="B22:B23"/>
    <mergeCell ref="B14:B15"/>
    <mergeCell ref="B2:B3"/>
    <mergeCell ref="B4:B5"/>
    <mergeCell ref="B6:B7"/>
    <mergeCell ref="B8:B9"/>
    <mergeCell ref="B10:B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J33" sqref="J33"/>
    </sheetView>
  </sheetViews>
  <sheetFormatPr baseColWidth="10" defaultRowHeight="15" x14ac:dyDescent="0.25"/>
  <cols>
    <col min="2" max="2" width="21.42578125" bestFit="1" customWidth="1"/>
    <col min="3" max="3" width="26.85546875" bestFit="1" customWidth="1"/>
  </cols>
  <sheetData>
    <row r="1" spans="1:3" x14ac:dyDescent="0.25">
      <c r="A1" s="63" t="s">
        <v>47</v>
      </c>
      <c r="B1" s="63" t="s">
        <v>3</v>
      </c>
      <c r="C1" s="62" t="s">
        <v>12</v>
      </c>
    </row>
    <row r="2" spans="1:3" x14ac:dyDescent="0.25">
      <c r="A2" s="84" t="s">
        <v>44</v>
      </c>
      <c r="B2" s="13" t="s">
        <v>0</v>
      </c>
      <c r="C2" s="64">
        <v>7197405</v>
      </c>
    </row>
    <row r="3" spans="1:3" x14ac:dyDescent="0.25">
      <c r="A3" s="85"/>
      <c r="B3" s="13" t="s">
        <v>48</v>
      </c>
      <c r="C3" s="64">
        <v>0</v>
      </c>
    </row>
    <row r="4" spans="1:3" x14ac:dyDescent="0.25">
      <c r="A4" s="84" t="s">
        <v>45</v>
      </c>
      <c r="B4" s="13" t="s">
        <v>0</v>
      </c>
      <c r="C4" s="64">
        <v>5856232.5</v>
      </c>
    </row>
    <row r="5" spans="1:3" x14ac:dyDescent="0.25">
      <c r="A5" s="85"/>
      <c r="B5" s="13" t="s">
        <v>48</v>
      </c>
      <c r="C5" s="64">
        <v>109620</v>
      </c>
    </row>
    <row r="6" spans="1:3" x14ac:dyDescent="0.25">
      <c r="A6" s="84" t="s">
        <v>46</v>
      </c>
      <c r="B6" s="13" t="s">
        <v>0</v>
      </c>
      <c r="C6" s="64">
        <v>8542725</v>
      </c>
    </row>
    <row r="7" spans="1:3" x14ac:dyDescent="0.25">
      <c r="A7" s="85"/>
      <c r="B7" s="13" t="s">
        <v>48</v>
      </c>
      <c r="C7" s="64">
        <v>54180</v>
      </c>
    </row>
    <row r="8" spans="1:3" x14ac:dyDescent="0.25">
      <c r="A8" s="84" t="s">
        <v>42</v>
      </c>
      <c r="B8" s="13" t="s">
        <v>0</v>
      </c>
      <c r="C8" s="64">
        <v>6498932.5</v>
      </c>
    </row>
    <row r="9" spans="1:3" x14ac:dyDescent="0.25">
      <c r="A9" s="85"/>
      <c r="B9" s="13" t="s">
        <v>48</v>
      </c>
      <c r="C9" s="64">
        <v>283840</v>
      </c>
    </row>
    <row r="10" spans="1:3" x14ac:dyDescent="0.25">
      <c r="A10" s="84" t="s">
        <v>43</v>
      </c>
      <c r="B10" s="13" t="s">
        <v>0</v>
      </c>
      <c r="C10" s="64">
        <v>9046712.5</v>
      </c>
    </row>
    <row r="11" spans="1:3" x14ac:dyDescent="0.25">
      <c r="A11" s="85"/>
      <c r="B11" s="13" t="s">
        <v>48</v>
      </c>
      <c r="C11" s="64">
        <v>455422.5</v>
      </c>
    </row>
    <row r="14" spans="1:3" ht="15" customHeight="1" x14ac:dyDescent="0.25">
      <c r="A14" s="63" t="s">
        <v>47</v>
      </c>
      <c r="B14" s="63" t="s">
        <v>3</v>
      </c>
      <c r="C14" s="62" t="s">
        <v>13</v>
      </c>
    </row>
    <row r="15" spans="1:3" x14ac:dyDescent="0.25">
      <c r="A15" s="84" t="s">
        <v>44</v>
      </c>
      <c r="B15" s="13" t="s">
        <v>0</v>
      </c>
      <c r="C15" s="64">
        <v>15656460</v>
      </c>
    </row>
    <row r="16" spans="1:3" x14ac:dyDescent="0.25">
      <c r="A16" s="85"/>
      <c r="B16" s="13" t="s">
        <v>48</v>
      </c>
      <c r="C16" s="64">
        <v>19080</v>
      </c>
    </row>
    <row r="17" spans="1:3" x14ac:dyDescent="0.25">
      <c r="A17" s="84" t="s">
        <v>45</v>
      </c>
      <c r="B17" s="13" t="s">
        <v>0</v>
      </c>
      <c r="C17" s="64">
        <v>12842887.5</v>
      </c>
    </row>
    <row r="18" spans="1:3" x14ac:dyDescent="0.25">
      <c r="A18" s="85"/>
      <c r="B18" s="13" t="s">
        <v>48</v>
      </c>
      <c r="C18" s="64">
        <v>317340</v>
      </c>
    </row>
    <row r="19" spans="1:3" x14ac:dyDescent="0.25">
      <c r="A19" s="84" t="s">
        <v>46</v>
      </c>
      <c r="B19" s="13" t="s">
        <v>0</v>
      </c>
      <c r="C19" s="64">
        <v>17042010</v>
      </c>
    </row>
    <row r="20" spans="1:3" x14ac:dyDescent="0.25">
      <c r="A20" s="85"/>
      <c r="B20" s="13" t="s">
        <v>48</v>
      </c>
      <c r="C20" s="64">
        <v>187260</v>
      </c>
    </row>
    <row r="21" spans="1:3" x14ac:dyDescent="0.25">
      <c r="A21" s="84" t="s">
        <v>42</v>
      </c>
      <c r="B21" s="13" t="s">
        <v>0</v>
      </c>
      <c r="C21" s="64">
        <v>14177657.5</v>
      </c>
    </row>
    <row r="22" spans="1:3" x14ac:dyDescent="0.25">
      <c r="A22" s="85"/>
      <c r="B22" s="13" t="s">
        <v>48</v>
      </c>
      <c r="C22" s="64">
        <v>581170</v>
      </c>
    </row>
    <row r="23" spans="1:3" x14ac:dyDescent="0.25">
      <c r="A23" s="84" t="s">
        <v>43</v>
      </c>
      <c r="B23" s="13" t="s">
        <v>0</v>
      </c>
      <c r="C23" s="64">
        <v>18760382.5</v>
      </c>
    </row>
    <row r="24" spans="1:3" x14ac:dyDescent="0.25">
      <c r="A24" s="85"/>
      <c r="B24" s="13" t="s">
        <v>48</v>
      </c>
      <c r="C24" s="64">
        <v>842287.5</v>
      </c>
    </row>
  </sheetData>
  <mergeCells count="10">
    <mergeCell ref="A15:A16"/>
    <mergeCell ref="A17:A18"/>
    <mergeCell ref="A19:A20"/>
    <mergeCell ref="A21:A22"/>
    <mergeCell ref="A23:A24"/>
    <mergeCell ref="A6:A7"/>
    <mergeCell ref="A8:A9"/>
    <mergeCell ref="A10:A11"/>
    <mergeCell ref="A2:A3"/>
    <mergeCell ref="A4:A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pot hoja de trabajo</vt:lpstr>
      <vt:lpstr>Hoja1</vt:lpstr>
      <vt:lpstr>LOC CARRO</vt:lpstr>
      <vt:lpstr>ton km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dayala</dc:creator>
  <cp:lastModifiedBy>dayala</cp:lastModifiedBy>
  <dcterms:created xsi:type="dcterms:W3CDTF">2013-07-12T21:28:53Z</dcterms:created>
  <dcterms:modified xsi:type="dcterms:W3CDTF">2014-07-07T18:17:16Z</dcterms:modified>
</cp:coreProperties>
</file>