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ística y Sistemas\Derechos de paso\2012\12 DICIEMBRE\"/>
    </mc:Choice>
  </mc:AlternateContent>
  <xr:revisionPtr revIDLastSave="0" documentId="10_ncr:8100000_{CA6F530D-2F76-4A1F-B87C-A22DAFC7EB19}" xr6:coauthVersionLast="33" xr6:coauthVersionMax="33" xr10:uidLastSave="{00000000-0000-0000-0000-000000000000}"/>
  <bookViews>
    <workbookView xWindow="360" yWindow="405" windowWidth="28275" windowHeight="12300" xr2:uid="{00000000-000D-0000-FFFF-FFFF00000000}"/>
  </bookViews>
  <sheets>
    <sheet name="loc km y carro km  en dolares" sheetId="1" r:id="rId1"/>
    <sheet name="Mov de carga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P154" i="2" l="1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P153" i="2"/>
  <c r="P155" i="2" s="1"/>
  <c r="O153" i="2"/>
  <c r="O155" i="2" s="1"/>
  <c r="N153" i="2"/>
  <c r="M153" i="2"/>
  <c r="M155" i="2" s="1"/>
  <c r="L153" i="2"/>
  <c r="L155" i="2" s="1"/>
  <c r="K153" i="2"/>
  <c r="K155" i="2" s="1"/>
  <c r="J153" i="2"/>
  <c r="I153" i="2"/>
  <c r="I155" i="2" s="1"/>
  <c r="H153" i="2"/>
  <c r="H155" i="2" s="1"/>
  <c r="G153" i="2"/>
  <c r="G155" i="2" s="1"/>
  <c r="F153" i="2"/>
  <c r="E153" i="2"/>
  <c r="E155" i="2" s="1"/>
  <c r="D153" i="2"/>
  <c r="D155" i="2" s="1"/>
  <c r="C153" i="2"/>
  <c r="C155" i="2" s="1"/>
  <c r="B153" i="2"/>
  <c r="D152" i="2"/>
  <c r="D156" i="2" s="1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P150" i="2"/>
  <c r="P152" i="2" s="1"/>
  <c r="O150" i="2"/>
  <c r="O152" i="2" s="1"/>
  <c r="N150" i="2"/>
  <c r="M150" i="2"/>
  <c r="L150" i="2"/>
  <c r="L152" i="2" s="1"/>
  <c r="L156" i="2" s="1"/>
  <c r="K150" i="2"/>
  <c r="K152" i="2" s="1"/>
  <c r="J150" i="2"/>
  <c r="J152" i="2" s="1"/>
  <c r="I150" i="2"/>
  <c r="H150" i="2"/>
  <c r="H152" i="2" s="1"/>
  <c r="H156" i="2" s="1"/>
  <c r="G150" i="2"/>
  <c r="G152" i="2" s="1"/>
  <c r="F150" i="2"/>
  <c r="F152" i="2" s="1"/>
  <c r="E150" i="2"/>
  <c r="D150" i="2"/>
  <c r="C150" i="2"/>
  <c r="C152" i="2" s="1"/>
  <c r="B150" i="2"/>
  <c r="B152" i="2" s="1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P140" i="2"/>
  <c r="O140" i="2"/>
  <c r="O142" i="2" s="1"/>
  <c r="N140" i="2"/>
  <c r="M140" i="2"/>
  <c r="M142" i="2" s="1"/>
  <c r="L140" i="2"/>
  <c r="K140" i="2"/>
  <c r="J140" i="2"/>
  <c r="I140" i="2"/>
  <c r="I142" i="2" s="1"/>
  <c r="H140" i="2"/>
  <c r="G140" i="2"/>
  <c r="G142" i="2" s="1"/>
  <c r="F140" i="2"/>
  <c r="F142" i="2" s="1"/>
  <c r="E140" i="2"/>
  <c r="E142" i="2" s="1"/>
  <c r="D140" i="2"/>
  <c r="C140" i="2"/>
  <c r="C142" i="2" s="1"/>
  <c r="B140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P137" i="2"/>
  <c r="P139" i="2" s="1"/>
  <c r="O137" i="2"/>
  <c r="N137" i="2"/>
  <c r="M137" i="2"/>
  <c r="L137" i="2"/>
  <c r="L139" i="2" s="1"/>
  <c r="K137" i="2"/>
  <c r="J137" i="2"/>
  <c r="J139" i="2" s="1"/>
  <c r="I137" i="2"/>
  <c r="I139" i="2" s="1"/>
  <c r="H137" i="2"/>
  <c r="H139" i="2" s="1"/>
  <c r="G137" i="2"/>
  <c r="F137" i="2"/>
  <c r="F139" i="2" s="1"/>
  <c r="F143" i="2" s="1"/>
  <c r="E137" i="2"/>
  <c r="D137" i="2"/>
  <c r="D139" i="2" s="1"/>
  <c r="C137" i="2"/>
  <c r="B137" i="2"/>
  <c r="B139" i="2" s="1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P127" i="2"/>
  <c r="O127" i="2"/>
  <c r="O129" i="2" s="1"/>
  <c r="N127" i="2"/>
  <c r="M127" i="2"/>
  <c r="L127" i="2"/>
  <c r="L129" i="2" s="1"/>
  <c r="K127" i="2"/>
  <c r="K129" i="2" s="1"/>
  <c r="J127" i="2"/>
  <c r="J129" i="2" s="1"/>
  <c r="I127" i="2"/>
  <c r="H127" i="2"/>
  <c r="G127" i="2"/>
  <c r="G129" i="2" s="1"/>
  <c r="F127" i="2"/>
  <c r="F129" i="2" s="1"/>
  <c r="E127" i="2"/>
  <c r="D127" i="2"/>
  <c r="D129" i="2" s="1"/>
  <c r="C127" i="2"/>
  <c r="C129" i="2" s="1"/>
  <c r="B127" i="2"/>
  <c r="B129" i="2" s="1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P124" i="2"/>
  <c r="P126" i="2" s="1"/>
  <c r="O124" i="2"/>
  <c r="O126" i="2" s="1"/>
  <c r="N124" i="2"/>
  <c r="M124" i="2"/>
  <c r="M126" i="2" s="1"/>
  <c r="L124" i="2"/>
  <c r="K124" i="2"/>
  <c r="K126" i="2" s="1"/>
  <c r="J124" i="2"/>
  <c r="I124" i="2"/>
  <c r="H124" i="2"/>
  <c r="H126" i="2" s="1"/>
  <c r="G124" i="2"/>
  <c r="G126" i="2" s="1"/>
  <c r="F124" i="2"/>
  <c r="F126" i="2" s="1"/>
  <c r="E124" i="2"/>
  <c r="E126" i="2" s="1"/>
  <c r="D124" i="2"/>
  <c r="D126" i="2" s="1"/>
  <c r="D130" i="2" s="1"/>
  <c r="C124" i="2"/>
  <c r="C126" i="2" s="1"/>
  <c r="B124" i="2"/>
  <c r="O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P114" i="2"/>
  <c r="P116" i="2" s="1"/>
  <c r="O114" i="2"/>
  <c r="N114" i="2"/>
  <c r="M114" i="2"/>
  <c r="L114" i="2"/>
  <c r="K114" i="2"/>
  <c r="J114" i="2"/>
  <c r="J116" i="2" s="1"/>
  <c r="I114" i="2"/>
  <c r="H114" i="2"/>
  <c r="H116" i="2" s="1"/>
  <c r="G114" i="2"/>
  <c r="G116" i="2" s="1"/>
  <c r="F114" i="2"/>
  <c r="F116" i="2" s="1"/>
  <c r="E114" i="2"/>
  <c r="D114" i="2"/>
  <c r="C114" i="2"/>
  <c r="B114" i="2"/>
  <c r="B116" i="2" s="1"/>
  <c r="L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P111" i="2"/>
  <c r="P113" i="2" s="1"/>
  <c r="O111" i="2"/>
  <c r="N111" i="2"/>
  <c r="M111" i="2"/>
  <c r="M113" i="2" s="1"/>
  <c r="L111" i="2"/>
  <c r="K111" i="2"/>
  <c r="J111" i="2"/>
  <c r="I111" i="2"/>
  <c r="I113" i="2" s="1"/>
  <c r="H111" i="2"/>
  <c r="H113" i="2" s="1"/>
  <c r="H117" i="2" s="1"/>
  <c r="G111" i="2"/>
  <c r="F111" i="2"/>
  <c r="E111" i="2"/>
  <c r="E113" i="2" s="1"/>
  <c r="D111" i="2"/>
  <c r="D113" i="2" s="1"/>
  <c r="C111" i="2"/>
  <c r="B111" i="2"/>
  <c r="C103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P101" i="2"/>
  <c r="O101" i="2"/>
  <c r="O103" i="2" s="1"/>
  <c r="N101" i="2"/>
  <c r="M101" i="2"/>
  <c r="L101" i="2"/>
  <c r="L103" i="2" s="1"/>
  <c r="K101" i="2"/>
  <c r="K103" i="2" s="1"/>
  <c r="J101" i="2"/>
  <c r="I101" i="2"/>
  <c r="H101" i="2"/>
  <c r="G101" i="2"/>
  <c r="G103" i="2" s="1"/>
  <c r="F101" i="2"/>
  <c r="E101" i="2"/>
  <c r="D101" i="2"/>
  <c r="D103" i="2" s="1"/>
  <c r="C101" i="2"/>
  <c r="B101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P98" i="2"/>
  <c r="O98" i="2"/>
  <c r="N98" i="2"/>
  <c r="M98" i="2"/>
  <c r="L98" i="2"/>
  <c r="L100" i="2" s="1"/>
  <c r="L104" i="2" s="1"/>
  <c r="K98" i="2"/>
  <c r="J98" i="2"/>
  <c r="J100" i="2" s="1"/>
  <c r="I98" i="2"/>
  <c r="H98" i="2"/>
  <c r="G98" i="2"/>
  <c r="F98" i="2"/>
  <c r="F100" i="2" s="1"/>
  <c r="E98" i="2"/>
  <c r="D98" i="2"/>
  <c r="D100" i="2" s="1"/>
  <c r="D104" i="2" s="1"/>
  <c r="C98" i="2"/>
  <c r="C100" i="2" s="1"/>
  <c r="B98" i="2"/>
  <c r="B100" i="2" s="1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P88" i="2"/>
  <c r="P90" i="2" s="1"/>
  <c r="O88" i="2"/>
  <c r="N88" i="2"/>
  <c r="M88" i="2"/>
  <c r="M90" i="2" s="1"/>
  <c r="L88" i="2"/>
  <c r="L90" i="2" s="1"/>
  <c r="K88" i="2"/>
  <c r="J88" i="2"/>
  <c r="I88" i="2"/>
  <c r="I90" i="2" s="1"/>
  <c r="H88" i="2"/>
  <c r="H90" i="2" s="1"/>
  <c r="G88" i="2"/>
  <c r="G90" i="2" s="1"/>
  <c r="F88" i="2"/>
  <c r="F90" i="2" s="1"/>
  <c r="E88" i="2"/>
  <c r="E90" i="2" s="1"/>
  <c r="D88" i="2"/>
  <c r="D90" i="2" s="1"/>
  <c r="C88" i="2"/>
  <c r="C90" i="2" s="1"/>
  <c r="B88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P85" i="2"/>
  <c r="P87" i="2" s="1"/>
  <c r="O85" i="2"/>
  <c r="N85" i="2"/>
  <c r="M85" i="2"/>
  <c r="L85" i="2"/>
  <c r="L87" i="2" s="1"/>
  <c r="L91" i="2" s="1"/>
  <c r="K85" i="2"/>
  <c r="J85" i="2"/>
  <c r="J87" i="2" s="1"/>
  <c r="I85" i="2"/>
  <c r="H85" i="2"/>
  <c r="H87" i="2" s="1"/>
  <c r="H91" i="2" s="1"/>
  <c r="G85" i="2"/>
  <c r="F85" i="2"/>
  <c r="E85" i="2"/>
  <c r="D85" i="2"/>
  <c r="D87" i="2" s="1"/>
  <c r="C85" i="2"/>
  <c r="B85" i="2"/>
  <c r="B87" i="2" s="1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P75" i="2"/>
  <c r="P77" i="2" s="1"/>
  <c r="O75" i="2"/>
  <c r="O77" i="2" s="1"/>
  <c r="N75" i="2"/>
  <c r="M75" i="2"/>
  <c r="M77" i="2" s="1"/>
  <c r="L75" i="2"/>
  <c r="K75" i="2"/>
  <c r="J75" i="2"/>
  <c r="I75" i="2"/>
  <c r="I77" i="2" s="1"/>
  <c r="H75" i="2"/>
  <c r="H77" i="2" s="1"/>
  <c r="G75" i="2"/>
  <c r="F75" i="2"/>
  <c r="E75" i="2"/>
  <c r="E77" i="2" s="1"/>
  <c r="D75" i="2"/>
  <c r="C75" i="2"/>
  <c r="B75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P72" i="2"/>
  <c r="P74" i="2" s="1"/>
  <c r="O72" i="2"/>
  <c r="O74" i="2" s="1"/>
  <c r="N72" i="2"/>
  <c r="M72" i="2"/>
  <c r="L72" i="2"/>
  <c r="L74" i="2" s="1"/>
  <c r="K72" i="2"/>
  <c r="J72" i="2"/>
  <c r="J74" i="2" s="1"/>
  <c r="I72" i="2"/>
  <c r="H72" i="2"/>
  <c r="H74" i="2" s="1"/>
  <c r="H78" i="2" s="1"/>
  <c r="G72" i="2"/>
  <c r="G74" i="2" s="1"/>
  <c r="F72" i="2"/>
  <c r="F74" i="2" s="1"/>
  <c r="E72" i="2"/>
  <c r="D72" i="2"/>
  <c r="D74" i="2" s="1"/>
  <c r="C72" i="2"/>
  <c r="B72" i="2"/>
  <c r="B74" i="2" s="1"/>
  <c r="O64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P62" i="2"/>
  <c r="P64" i="2" s="1"/>
  <c r="O62" i="2"/>
  <c r="N62" i="2"/>
  <c r="M62" i="2"/>
  <c r="M64" i="2" s="1"/>
  <c r="L62" i="2"/>
  <c r="K62" i="2"/>
  <c r="J62" i="2"/>
  <c r="I62" i="2"/>
  <c r="I64" i="2" s="1"/>
  <c r="H62" i="2"/>
  <c r="H64" i="2" s="1"/>
  <c r="G62" i="2"/>
  <c r="G64" i="2" s="1"/>
  <c r="F62" i="2"/>
  <c r="F64" i="2" s="1"/>
  <c r="E62" i="2"/>
  <c r="E64" i="2" s="1"/>
  <c r="D62" i="2"/>
  <c r="C62" i="2"/>
  <c r="C64" i="2" s="1"/>
  <c r="B62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P59" i="2"/>
  <c r="O59" i="2"/>
  <c r="N59" i="2"/>
  <c r="M59" i="2"/>
  <c r="L59" i="2"/>
  <c r="L61" i="2" s="1"/>
  <c r="K59" i="2"/>
  <c r="J59" i="2"/>
  <c r="J61" i="2" s="1"/>
  <c r="I59" i="2"/>
  <c r="H59" i="2"/>
  <c r="G59" i="2"/>
  <c r="F59" i="2"/>
  <c r="E59" i="2"/>
  <c r="D59" i="2"/>
  <c r="D61" i="2" s="1"/>
  <c r="C59" i="2"/>
  <c r="B59" i="2"/>
  <c r="B61" i="2" s="1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P49" i="2"/>
  <c r="O49" i="2"/>
  <c r="N49" i="2"/>
  <c r="M49" i="2"/>
  <c r="M51" i="2" s="1"/>
  <c r="L49" i="2"/>
  <c r="K49" i="2"/>
  <c r="K51" i="2" s="1"/>
  <c r="J49" i="2"/>
  <c r="I49" i="2"/>
  <c r="H49" i="2"/>
  <c r="G49" i="2"/>
  <c r="F49" i="2"/>
  <c r="E49" i="2"/>
  <c r="E51" i="2" s="1"/>
  <c r="D49" i="2"/>
  <c r="C49" i="2"/>
  <c r="C51" i="2" s="1"/>
  <c r="B49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P46" i="2"/>
  <c r="P48" i="2" s="1"/>
  <c r="O46" i="2"/>
  <c r="N46" i="2"/>
  <c r="M46" i="2"/>
  <c r="M48" i="2" s="1"/>
  <c r="L46" i="2"/>
  <c r="L48" i="2" s="1"/>
  <c r="K46" i="2"/>
  <c r="J46" i="2"/>
  <c r="I46" i="2"/>
  <c r="I48" i="2" s="1"/>
  <c r="H46" i="2"/>
  <c r="H48" i="2" s="1"/>
  <c r="G46" i="2"/>
  <c r="F46" i="2"/>
  <c r="E46" i="2"/>
  <c r="E48" i="2" s="1"/>
  <c r="D46" i="2"/>
  <c r="D48" i="2" s="1"/>
  <c r="C46" i="2"/>
  <c r="B46" i="2"/>
  <c r="B48" i="2" s="1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P37" i="2"/>
  <c r="O37" i="2"/>
  <c r="O39" i="2" s="1"/>
  <c r="N37" i="2"/>
  <c r="M37" i="2"/>
  <c r="L37" i="2"/>
  <c r="K37" i="2"/>
  <c r="K39" i="2" s="1"/>
  <c r="J37" i="2"/>
  <c r="I37" i="2"/>
  <c r="I39" i="2" s="1"/>
  <c r="H37" i="2"/>
  <c r="G37" i="2"/>
  <c r="G39" i="2" s="1"/>
  <c r="F37" i="2"/>
  <c r="E37" i="2"/>
  <c r="D37" i="2"/>
  <c r="C37" i="2"/>
  <c r="C39" i="2" s="1"/>
  <c r="B37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P34" i="2"/>
  <c r="P36" i="2" s="1"/>
  <c r="O34" i="2"/>
  <c r="N34" i="2"/>
  <c r="M34" i="2"/>
  <c r="M36" i="2" s="1"/>
  <c r="L34" i="2"/>
  <c r="K34" i="2"/>
  <c r="J34" i="2"/>
  <c r="I34" i="2"/>
  <c r="I36" i="2" s="1"/>
  <c r="I40" i="2" s="1"/>
  <c r="H34" i="2"/>
  <c r="H36" i="2" s="1"/>
  <c r="G34" i="2"/>
  <c r="F34" i="2"/>
  <c r="E34" i="2"/>
  <c r="E36" i="2" s="1"/>
  <c r="D34" i="2"/>
  <c r="C34" i="2"/>
  <c r="B34" i="2"/>
  <c r="B36" i="2" s="1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P24" i="2"/>
  <c r="P26" i="2" s="1"/>
  <c r="O24" i="2"/>
  <c r="N24" i="2"/>
  <c r="M24" i="2"/>
  <c r="M26" i="2" s="1"/>
  <c r="L24" i="2"/>
  <c r="K24" i="2"/>
  <c r="J24" i="2"/>
  <c r="I24" i="2"/>
  <c r="I26" i="2" s="1"/>
  <c r="H24" i="2"/>
  <c r="H26" i="2" s="1"/>
  <c r="G24" i="2"/>
  <c r="F24" i="2"/>
  <c r="E24" i="2"/>
  <c r="E26" i="2" s="1"/>
  <c r="D24" i="2"/>
  <c r="C24" i="2"/>
  <c r="C26" i="2" s="1"/>
  <c r="B24" i="2"/>
  <c r="M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P21" i="2"/>
  <c r="O21" i="2"/>
  <c r="N21" i="2"/>
  <c r="M21" i="2"/>
  <c r="L21" i="2"/>
  <c r="K21" i="2"/>
  <c r="K23" i="2" s="1"/>
  <c r="J21" i="2"/>
  <c r="J23" i="2" s="1"/>
  <c r="I21" i="2"/>
  <c r="H21" i="2"/>
  <c r="G21" i="2"/>
  <c r="F21" i="2"/>
  <c r="F23" i="2" s="1"/>
  <c r="E21" i="2"/>
  <c r="E23" i="2" s="1"/>
  <c r="D21" i="2"/>
  <c r="D23" i="2" s="1"/>
  <c r="C21" i="2"/>
  <c r="C23" i="2" s="1"/>
  <c r="C27" i="2" s="1"/>
  <c r="B21" i="2"/>
  <c r="B23" i="2" s="1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P11" i="2"/>
  <c r="O11" i="2"/>
  <c r="N11" i="2"/>
  <c r="M11" i="2"/>
  <c r="L11" i="2"/>
  <c r="L13" i="2" s="1"/>
  <c r="K11" i="2"/>
  <c r="J11" i="2"/>
  <c r="I11" i="2"/>
  <c r="H11" i="2"/>
  <c r="G11" i="2"/>
  <c r="F11" i="2"/>
  <c r="E11" i="2"/>
  <c r="E13" i="2" s="1"/>
  <c r="D11" i="2"/>
  <c r="D13" i="2" s="1"/>
  <c r="C11" i="2"/>
  <c r="B11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8" i="2"/>
  <c r="O8" i="2"/>
  <c r="N8" i="2"/>
  <c r="M8" i="2"/>
  <c r="M10" i="2" s="1"/>
  <c r="L8" i="2"/>
  <c r="K8" i="2"/>
  <c r="J8" i="2"/>
  <c r="I8" i="2"/>
  <c r="H8" i="2"/>
  <c r="G8" i="2"/>
  <c r="F8" i="2"/>
  <c r="E8" i="2"/>
  <c r="D8" i="2"/>
  <c r="C8" i="2"/>
  <c r="B8" i="2"/>
  <c r="I18" i="1"/>
  <c r="J18" i="1" s="1"/>
  <c r="G18" i="1"/>
  <c r="H18" i="1" s="1"/>
  <c r="D18" i="1"/>
  <c r="B18" i="1"/>
  <c r="C18" i="1" s="1"/>
  <c r="I17" i="1"/>
  <c r="J17" i="1" s="1"/>
  <c r="G17" i="1"/>
  <c r="H17" i="1" s="1"/>
  <c r="D17" i="1"/>
  <c r="E17" i="1" s="1"/>
  <c r="B17" i="1"/>
  <c r="C17" i="1" s="1"/>
  <c r="I16" i="1"/>
  <c r="J16" i="1" s="1"/>
  <c r="G16" i="1"/>
  <c r="H16" i="1" s="1"/>
  <c r="D16" i="1"/>
  <c r="E16" i="1" s="1"/>
  <c r="B16" i="1"/>
  <c r="C16" i="1" s="1"/>
  <c r="I15" i="1"/>
  <c r="J15" i="1" s="1"/>
  <c r="G15" i="1"/>
  <c r="H15" i="1" s="1"/>
  <c r="D15" i="1"/>
  <c r="B15" i="1"/>
  <c r="C15" i="1" s="1"/>
  <c r="I14" i="1"/>
  <c r="J14" i="1" s="1"/>
  <c r="G14" i="1"/>
  <c r="H14" i="1" s="1"/>
  <c r="D14" i="1"/>
  <c r="E14" i="1" s="1"/>
  <c r="B14" i="1"/>
  <c r="I13" i="1"/>
  <c r="J13" i="1" s="1"/>
  <c r="G13" i="1"/>
  <c r="H13" i="1" s="1"/>
  <c r="D13" i="1"/>
  <c r="E13" i="1" s="1"/>
  <c r="B13" i="1"/>
  <c r="I11" i="1"/>
  <c r="J11" i="1" s="1"/>
  <c r="G11" i="1"/>
  <c r="H11" i="1" s="1"/>
  <c r="D11" i="1"/>
  <c r="E11" i="1" s="1"/>
  <c r="B11" i="1"/>
  <c r="C11" i="1" s="1"/>
  <c r="I10" i="1"/>
  <c r="J10" i="1" s="1"/>
  <c r="G10" i="1"/>
  <c r="H10" i="1" s="1"/>
  <c r="D10" i="1"/>
  <c r="E10" i="1" s="1"/>
  <c r="B10" i="1"/>
  <c r="I9" i="1"/>
  <c r="J9" i="1" s="1"/>
  <c r="G9" i="1"/>
  <c r="H9" i="1" s="1"/>
  <c r="D9" i="1"/>
  <c r="B9" i="1"/>
  <c r="I8" i="1"/>
  <c r="J8" i="1" s="1"/>
  <c r="G8" i="1"/>
  <c r="H8" i="1" s="1"/>
  <c r="D8" i="1"/>
  <c r="E8" i="1" s="1"/>
  <c r="B8" i="1"/>
  <c r="C8" i="1" s="1"/>
  <c r="F8" i="1" s="1"/>
  <c r="I7" i="1"/>
  <c r="J7" i="1" s="1"/>
  <c r="G7" i="1"/>
  <c r="H7" i="1" s="1"/>
  <c r="D7" i="1"/>
  <c r="B7" i="1"/>
  <c r="I6" i="1"/>
  <c r="J6" i="1" s="1"/>
  <c r="G6" i="1"/>
  <c r="H6" i="1" s="1"/>
  <c r="D6" i="1"/>
  <c r="B6" i="1"/>
  <c r="C6" i="1" s="1"/>
  <c r="D78" i="2" l="1"/>
  <c r="C77" i="2"/>
  <c r="K77" i="2"/>
  <c r="H166" i="2"/>
  <c r="P166" i="2"/>
  <c r="I167" i="2"/>
  <c r="I23" i="2"/>
  <c r="I27" i="2" s="1"/>
  <c r="B26" i="2"/>
  <c r="J26" i="2"/>
  <c r="D36" i="2"/>
  <c r="L36" i="2"/>
  <c r="F39" i="2"/>
  <c r="G48" i="2"/>
  <c r="O48" i="2"/>
  <c r="O52" i="2" s="1"/>
  <c r="G51" i="2"/>
  <c r="O51" i="2"/>
  <c r="H61" i="2"/>
  <c r="H65" i="2" s="1"/>
  <c r="P61" i="2"/>
  <c r="N61" i="2" s="1"/>
  <c r="B64" i="2"/>
  <c r="J64" i="2"/>
  <c r="K64" i="2"/>
  <c r="C74" i="2"/>
  <c r="C78" i="2" s="1"/>
  <c r="K74" i="2"/>
  <c r="K78" i="2" s="1"/>
  <c r="D77" i="2"/>
  <c r="L77" i="2"/>
  <c r="L78" i="2" s="1"/>
  <c r="F87" i="2"/>
  <c r="F91" i="2" s="1"/>
  <c r="O90" i="2"/>
  <c r="P100" i="2"/>
  <c r="B113" i="2"/>
  <c r="J113" i="2"/>
  <c r="J117" i="2" s="1"/>
  <c r="C116" i="2"/>
  <c r="K116" i="2"/>
  <c r="L126" i="2"/>
  <c r="L130" i="2" s="1"/>
  <c r="E129" i="2"/>
  <c r="E130" i="2" s="1"/>
  <c r="M129" i="2"/>
  <c r="H142" i="2"/>
  <c r="P142" i="2"/>
  <c r="N142" i="2" s="1"/>
  <c r="B27" i="2"/>
  <c r="J27" i="2"/>
  <c r="M130" i="2"/>
  <c r="I163" i="2"/>
  <c r="B164" i="2"/>
  <c r="J164" i="2"/>
  <c r="D26" i="2"/>
  <c r="D27" i="2" s="1"/>
  <c r="L26" i="2"/>
  <c r="G77" i="2"/>
  <c r="K142" i="2"/>
  <c r="J163" i="2"/>
  <c r="K164" i="2"/>
  <c r="K90" i="2"/>
  <c r="O26" i="2"/>
  <c r="I129" i="2"/>
  <c r="D142" i="2"/>
  <c r="D143" i="2" s="1"/>
  <c r="L142" i="2"/>
  <c r="L143" i="2" s="1"/>
  <c r="E152" i="2"/>
  <c r="E156" i="2" s="1"/>
  <c r="M152" i="2"/>
  <c r="N152" i="2" s="1"/>
  <c r="J48" i="2"/>
  <c r="H51" i="2"/>
  <c r="H52" i="2" s="1"/>
  <c r="P51" i="2"/>
  <c r="P52" i="2" s="1"/>
  <c r="E61" i="2"/>
  <c r="E65" i="2" s="1"/>
  <c r="M61" i="2"/>
  <c r="M65" i="2" s="1"/>
  <c r="B90" i="2"/>
  <c r="J90" i="2"/>
  <c r="J91" i="2" s="1"/>
  <c r="H100" i="2"/>
  <c r="H103" i="2"/>
  <c r="P103" i="2"/>
  <c r="F113" i="2"/>
  <c r="F117" i="2" s="1"/>
  <c r="D116" i="2"/>
  <c r="D117" i="2" s="1"/>
  <c r="L116" i="2"/>
  <c r="L117" i="2" s="1"/>
  <c r="I126" i="2"/>
  <c r="I130" i="2" s="1"/>
  <c r="B142" i="2"/>
  <c r="B143" i="2" s="1"/>
  <c r="J142" i="2"/>
  <c r="G23" i="2"/>
  <c r="C163" i="2"/>
  <c r="K163" i="2"/>
  <c r="K165" i="2" s="1"/>
  <c r="D164" i="2"/>
  <c r="L164" i="2"/>
  <c r="L165" i="2" s="1"/>
  <c r="B166" i="2"/>
  <c r="J166" i="2"/>
  <c r="C167" i="2"/>
  <c r="K167" i="2"/>
  <c r="H23" i="2"/>
  <c r="H27" i="2" s="1"/>
  <c r="P23" i="2"/>
  <c r="N23" i="2" s="1"/>
  <c r="G26" i="2"/>
  <c r="E39" i="2"/>
  <c r="M39" i="2"/>
  <c r="M40" i="2" s="1"/>
  <c r="C48" i="2"/>
  <c r="C52" i="2" s="1"/>
  <c r="K48" i="2"/>
  <c r="K52" i="2" s="1"/>
  <c r="I51" i="2"/>
  <c r="F61" i="2"/>
  <c r="F65" i="2" s="1"/>
  <c r="D64" i="2"/>
  <c r="D65" i="2" s="1"/>
  <c r="L64" i="2"/>
  <c r="L65" i="2" s="1"/>
  <c r="I74" i="2"/>
  <c r="I78" i="2" s="1"/>
  <c r="E87" i="2"/>
  <c r="E91" i="2" s="1"/>
  <c r="M87" i="2"/>
  <c r="M91" i="2" s="1"/>
  <c r="I103" i="2"/>
  <c r="E116" i="2"/>
  <c r="E117" i="2" s="1"/>
  <c r="M116" i="2"/>
  <c r="N116" i="2" s="1"/>
  <c r="B126" i="2"/>
  <c r="B130" i="2" s="1"/>
  <c r="J126" i="2"/>
  <c r="H129" i="2"/>
  <c r="H130" i="2" s="1"/>
  <c r="P129" i="2"/>
  <c r="P130" i="2" s="1"/>
  <c r="E139" i="2"/>
  <c r="E143" i="2" s="1"/>
  <c r="M139" i="2"/>
  <c r="M143" i="2" s="1"/>
  <c r="I152" i="2"/>
  <c r="G156" i="2"/>
  <c r="J165" i="2"/>
  <c r="O23" i="2"/>
  <c r="F36" i="2"/>
  <c r="F40" i="2" s="1"/>
  <c r="D163" i="2"/>
  <c r="L163" i="2"/>
  <c r="E164" i="2"/>
  <c r="M164" i="2"/>
  <c r="C166" i="2"/>
  <c r="K166" i="2"/>
  <c r="K168" i="2" s="1"/>
  <c r="D167" i="2"/>
  <c r="L167" i="2"/>
  <c r="P13" i="2"/>
  <c r="D91" i="2"/>
  <c r="C130" i="2"/>
  <c r="K130" i="2"/>
  <c r="O156" i="2"/>
  <c r="E163" i="2"/>
  <c r="E165" i="2" s="1"/>
  <c r="M163" i="2"/>
  <c r="M165" i="2" s="1"/>
  <c r="F164" i="2"/>
  <c r="N164" i="2"/>
  <c r="D166" i="2"/>
  <c r="L166" i="2"/>
  <c r="E167" i="2"/>
  <c r="M167" i="2"/>
  <c r="C104" i="2"/>
  <c r="C156" i="2"/>
  <c r="K156" i="2"/>
  <c r="L39" i="2"/>
  <c r="L40" i="2" s="1"/>
  <c r="M166" i="2"/>
  <c r="N167" i="2"/>
  <c r="K26" i="2"/>
  <c r="K27" i="2" s="1"/>
  <c r="J36" i="2"/>
  <c r="H39" i="2"/>
  <c r="H40" i="2" s="1"/>
  <c r="P39" i="2"/>
  <c r="F48" i="2"/>
  <c r="D51" i="2"/>
  <c r="D52" i="2" s="1"/>
  <c r="L51" i="2"/>
  <c r="L52" i="2" s="1"/>
  <c r="I61" i="2"/>
  <c r="I65" i="2" s="1"/>
  <c r="I10" i="2"/>
  <c r="I13" i="2"/>
  <c r="H13" i="2"/>
  <c r="F26" i="2"/>
  <c r="G163" i="2"/>
  <c r="O163" i="2"/>
  <c r="H164" i="2"/>
  <c r="P164" i="2"/>
  <c r="F166" i="2"/>
  <c r="N166" i="2"/>
  <c r="G167" i="2"/>
  <c r="O167" i="2"/>
  <c r="L23" i="2"/>
  <c r="G52" i="2"/>
  <c r="N64" i="2"/>
  <c r="E74" i="2"/>
  <c r="E78" i="2" s="1"/>
  <c r="M74" i="2"/>
  <c r="M78" i="2" s="1"/>
  <c r="I87" i="2"/>
  <c r="I91" i="2" s="1"/>
  <c r="E103" i="2"/>
  <c r="M103" i="2"/>
  <c r="N103" i="2" s="1"/>
  <c r="I116" i="2"/>
  <c r="I117" i="2" s="1"/>
  <c r="I143" i="2"/>
  <c r="F27" i="2"/>
  <c r="E40" i="2"/>
  <c r="G78" i="2"/>
  <c r="D39" i="2"/>
  <c r="H163" i="2"/>
  <c r="P163" i="2"/>
  <c r="P165" i="2" s="1"/>
  <c r="I164" i="2"/>
  <c r="I165" i="2" s="1"/>
  <c r="E10" i="2"/>
  <c r="G166" i="2"/>
  <c r="G168" i="2" s="1"/>
  <c r="O166" i="2"/>
  <c r="O168" i="2" s="1"/>
  <c r="H167" i="2"/>
  <c r="H168" i="2" s="1"/>
  <c r="P167" i="2"/>
  <c r="B39" i="2"/>
  <c r="B40" i="2" s="1"/>
  <c r="J39" i="2"/>
  <c r="B91" i="2"/>
  <c r="N90" i="2"/>
  <c r="G130" i="2"/>
  <c r="J143" i="2"/>
  <c r="E14" i="2"/>
  <c r="E27" i="2"/>
  <c r="N48" i="2"/>
  <c r="D165" i="2"/>
  <c r="B10" i="2"/>
  <c r="F10" i="2"/>
  <c r="J10" i="2"/>
  <c r="C168" i="2"/>
  <c r="M13" i="2"/>
  <c r="M14" i="2" s="1"/>
  <c r="C36" i="2"/>
  <c r="C40" i="2" s="1"/>
  <c r="G36" i="2"/>
  <c r="G40" i="2" s="1"/>
  <c r="K36" i="2"/>
  <c r="K40" i="2" s="1"/>
  <c r="O36" i="2"/>
  <c r="O40" i="2" s="1"/>
  <c r="P40" i="2"/>
  <c r="N36" i="2"/>
  <c r="B51" i="2"/>
  <c r="B52" i="2" s="1"/>
  <c r="F51" i="2"/>
  <c r="F52" i="2" s="1"/>
  <c r="J51" i="2"/>
  <c r="N77" i="2"/>
  <c r="C87" i="2"/>
  <c r="C91" i="2" s="1"/>
  <c r="G87" i="2"/>
  <c r="G91" i="2" s="1"/>
  <c r="K87" i="2"/>
  <c r="K91" i="2" s="1"/>
  <c r="O87" i="2"/>
  <c r="O91" i="2" s="1"/>
  <c r="P91" i="2"/>
  <c r="N87" i="2"/>
  <c r="C10" i="2"/>
  <c r="G10" i="2"/>
  <c r="K10" i="2"/>
  <c r="O10" i="2"/>
  <c r="B13" i="2"/>
  <c r="F13" i="2"/>
  <c r="J13" i="2"/>
  <c r="N26" i="2"/>
  <c r="E52" i="2"/>
  <c r="I52" i="2"/>
  <c r="M52" i="2"/>
  <c r="B65" i="2"/>
  <c r="J65" i="2"/>
  <c r="O78" i="2"/>
  <c r="P78" i="2"/>
  <c r="N74" i="2"/>
  <c r="P104" i="2"/>
  <c r="P156" i="2"/>
  <c r="M27" i="2"/>
  <c r="B163" i="2"/>
  <c r="B165" i="2" s="1"/>
  <c r="F163" i="2"/>
  <c r="N163" i="2"/>
  <c r="C164" i="2"/>
  <c r="G164" i="2"/>
  <c r="G165" i="2" s="1"/>
  <c r="O164" i="2"/>
  <c r="D10" i="2"/>
  <c r="D14" i="2" s="1"/>
  <c r="H10" i="2"/>
  <c r="H14" i="2" s="1"/>
  <c r="L10" i="2"/>
  <c r="L14" i="2" s="1"/>
  <c r="P10" i="2"/>
  <c r="E166" i="2"/>
  <c r="I166" i="2"/>
  <c r="B167" i="2"/>
  <c r="B168" i="2" s="1"/>
  <c r="F167" i="2"/>
  <c r="F168" i="2" s="1"/>
  <c r="J167" i="2"/>
  <c r="J168" i="2" s="1"/>
  <c r="C13" i="2"/>
  <c r="G13" i="2"/>
  <c r="K13" i="2"/>
  <c r="O13" i="2"/>
  <c r="J52" i="2"/>
  <c r="N51" i="2"/>
  <c r="C61" i="2"/>
  <c r="C65" i="2" s="1"/>
  <c r="G61" i="2"/>
  <c r="G65" i="2" s="1"/>
  <c r="K61" i="2"/>
  <c r="K65" i="2" s="1"/>
  <c r="O61" i="2"/>
  <c r="O65" i="2" s="1"/>
  <c r="B77" i="2"/>
  <c r="B78" i="2" s="1"/>
  <c r="F77" i="2"/>
  <c r="F78" i="2" s="1"/>
  <c r="J77" i="2"/>
  <c r="J78" i="2" s="1"/>
  <c r="H143" i="2"/>
  <c r="G100" i="2"/>
  <c r="G104" i="2" s="1"/>
  <c r="K100" i="2"/>
  <c r="K104" i="2" s="1"/>
  <c r="O100" i="2"/>
  <c r="O104" i="2" s="1"/>
  <c r="B103" i="2"/>
  <c r="B104" i="2" s="1"/>
  <c r="F103" i="2"/>
  <c r="F104" i="2" s="1"/>
  <c r="J103" i="2"/>
  <c r="J104" i="2" s="1"/>
  <c r="M117" i="2"/>
  <c r="F130" i="2"/>
  <c r="J130" i="2"/>
  <c r="C139" i="2"/>
  <c r="C143" i="2" s="1"/>
  <c r="G139" i="2"/>
  <c r="G143" i="2" s="1"/>
  <c r="K139" i="2"/>
  <c r="O139" i="2"/>
  <c r="O143" i="2" s="1"/>
  <c r="P143" i="2"/>
  <c r="N139" i="2"/>
  <c r="B155" i="2"/>
  <c r="B156" i="2" s="1"/>
  <c r="F155" i="2"/>
  <c r="F156" i="2" s="1"/>
  <c r="J155" i="2"/>
  <c r="J156" i="2" s="1"/>
  <c r="B117" i="2"/>
  <c r="O130" i="2"/>
  <c r="N126" i="2"/>
  <c r="I156" i="2"/>
  <c r="M156" i="2"/>
  <c r="E100" i="2"/>
  <c r="E104" i="2" s="1"/>
  <c r="I100" i="2"/>
  <c r="I104" i="2" s="1"/>
  <c r="M100" i="2"/>
  <c r="C113" i="2"/>
  <c r="G113" i="2"/>
  <c r="G117" i="2" s="1"/>
  <c r="K113" i="2"/>
  <c r="K117" i="2" s="1"/>
  <c r="O113" i="2"/>
  <c r="O117" i="2" s="1"/>
  <c r="P117" i="2"/>
  <c r="N113" i="2"/>
  <c r="N155" i="2"/>
  <c r="K16" i="1"/>
  <c r="L14" i="1"/>
  <c r="M14" i="1" s="1"/>
  <c r="L9" i="1"/>
  <c r="M9" i="1" s="1"/>
  <c r="N18" i="1"/>
  <c r="O18" i="1" s="1"/>
  <c r="N9" i="1"/>
  <c r="O9" i="1" s="1"/>
  <c r="C9" i="1"/>
  <c r="N8" i="1"/>
  <c r="O8" i="1" s="1"/>
  <c r="E9" i="1"/>
  <c r="N13" i="1"/>
  <c r="O13" i="1" s="1"/>
  <c r="K9" i="1"/>
  <c r="L10" i="1"/>
  <c r="M10" i="1" s="1"/>
  <c r="L11" i="1"/>
  <c r="M11" i="1" s="1"/>
  <c r="C14" i="1"/>
  <c r="F14" i="1" s="1"/>
  <c r="L15" i="1"/>
  <c r="M15" i="1" s="1"/>
  <c r="N16" i="1"/>
  <c r="O16" i="1" s="1"/>
  <c r="L17" i="1"/>
  <c r="M17" i="1" s="1"/>
  <c r="E18" i="1"/>
  <c r="F18" i="1" s="1"/>
  <c r="K7" i="1"/>
  <c r="N7" i="1"/>
  <c r="O7" i="1" s="1"/>
  <c r="E7" i="1"/>
  <c r="K8" i="1"/>
  <c r="N11" i="1"/>
  <c r="O11" i="1" s="1"/>
  <c r="E15" i="1"/>
  <c r="F15" i="1" s="1"/>
  <c r="N15" i="1"/>
  <c r="O15" i="1" s="1"/>
  <c r="J19" i="1"/>
  <c r="D12" i="1"/>
  <c r="N6" i="1"/>
  <c r="G12" i="1"/>
  <c r="J12" i="1"/>
  <c r="L8" i="1"/>
  <c r="M8" i="1" s="1"/>
  <c r="I12" i="1"/>
  <c r="B12" i="1"/>
  <c r="L6" i="1"/>
  <c r="K13" i="1"/>
  <c r="H19" i="1"/>
  <c r="E6" i="1"/>
  <c r="H12" i="1"/>
  <c r="K6" i="1"/>
  <c r="L7" i="1"/>
  <c r="M7" i="1" s="1"/>
  <c r="C7" i="1"/>
  <c r="C10" i="1"/>
  <c r="K11" i="1"/>
  <c r="C13" i="1"/>
  <c r="L13" i="1"/>
  <c r="B19" i="1"/>
  <c r="K15" i="1"/>
  <c r="F11" i="1"/>
  <c r="I19" i="1"/>
  <c r="F16" i="1"/>
  <c r="K17" i="1"/>
  <c r="N17" i="1"/>
  <c r="O17" i="1" s="1"/>
  <c r="L18" i="1"/>
  <c r="M18" i="1" s="1"/>
  <c r="D19" i="1"/>
  <c r="L16" i="1"/>
  <c r="M16" i="1" s="1"/>
  <c r="K18" i="1"/>
  <c r="N10" i="1"/>
  <c r="O10" i="1" s="1"/>
  <c r="P10" i="1" s="1"/>
  <c r="K10" i="1"/>
  <c r="G19" i="1"/>
  <c r="N14" i="1"/>
  <c r="O14" i="1" s="1"/>
  <c r="P14" i="1" s="1"/>
  <c r="K14" i="1"/>
  <c r="F17" i="1"/>
  <c r="F9" i="1" l="1"/>
  <c r="M169" i="2"/>
  <c r="K143" i="2"/>
  <c r="J169" i="2"/>
  <c r="O27" i="2"/>
  <c r="O165" i="2"/>
  <c r="O169" i="2" s="1"/>
  <c r="N129" i="2"/>
  <c r="L27" i="2"/>
  <c r="M168" i="2"/>
  <c r="I168" i="2"/>
  <c r="I169" i="2" s="1"/>
  <c r="H165" i="2"/>
  <c r="P65" i="2"/>
  <c r="E168" i="2"/>
  <c r="E169" i="2" s="1"/>
  <c r="P27" i="2"/>
  <c r="P168" i="2"/>
  <c r="D40" i="2"/>
  <c r="G169" i="2"/>
  <c r="C165" i="2"/>
  <c r="C169" i="2" s="1"/>
  <c r="F165" i="2"/>
  <c r="C117" i="2"/>
  <c r="H169" i="2"/>
  <c r="M104" i="2"/>
  <c r="J20" i="1"/>
  <c r="P9" i="1"/>
  <c r="N39" i="2"/>
  <c r="L168" i="2"/>
  <c r="L169" i="2" s="1"/>
  <c r="K169" i="2"/>
  <c r="B14" i="2"/>
  <c r="D168" i="2"/>
  <c r="D169" i="2" s="1"/>
  <c r="G27" i="2"/>
  <c r="I14" i="2"/>
  <c r="J40" i="2"/>
  <c r="H104" i="2"/>
  <c r="N100" i="2"/>
  <c r="O14" i="2"/>
  <c r="P169" i="2"/>
  <c r="N165" i="2"/>
  <c r="P14" i="2"/>
  <c r="N10" i="2"/>
  <c r="F169" i="2"/>
  <c r="K14" i="2"/>
  <c r="J14" i="2"/>
  <c r="N13" i="2"/>
  <c r="C14" i="2"/>
  <c r="B169" i="2"/>
  <c r="G14" i="2"/>
  <c r="F14" i="2"/>
  <c r="C12" i="1"/>
  <c r="P11" i="1"/>
  <c r="H20" i="1"/>
  <c r="E19" i="1"/>
  <c r="I20" i="1"/>
  <c r="D20" i="1"/>
  <c r="O19" i="1"/>
  <c r="M13" i="1"/>
  <c r="L19" i="1"/>
  <c r="E12" i="1"/>
  <c r="B20" i="1"/>
  <c r="P16" i="1"/>
  <c r="C19" i="1"/>
  <c r="F13" i="1"/>
  <c r="P15" i="1"/>
  <c r="K12" i="1"/>
  <c r="N12" i="1"/>
  <c r="O6" i="1"/>
  <c r="N19" i="1"/>
  <c r="P18" i="1"/>
  <c r="F10" i="1"/>
  <c r="K19" i="1"/>
  <c r="F7" i="1"/>
  <c r="P17" i="1"/>
  <c r="P7" i="1"/>
  <c r="L12" i="1"/>
  <c r="M6" i="1"/>
  <c r="P8" i="1"/>
  <c r="G20" i="1"/>
  <c r="F6" i="1"/>
  <c r="N168" i="2" l="1"/>
  <c r="C20" i="1"/>
  <c r="L20" i="1"/>
  <c r="E20" i="1"/>
  <c r="F12" i="1"/>
  <c r="P6" i="1"/>
  <c r="M12" i="1"/>
  <c r="O12" i="1"/>
  <c r="O20" i="1" s="1"/>
  <c r="K20" i="1"/>
  <c r="F19" i="1"/>
  <c r="N20" i="1"/>
  <c r="M19" i="1"/>
  <c r="P13" i="1"/>
  <c r="P19" i="1" l="1"/>
  <c r="F20" i="1"/>
  <c r="P12" i="1"/>
  <c r="M20" i="1"/>
  <c r="P20" i="1" l="1"/>
</calcChain>
</file>

<file path=xl/sharedStrings.xml><?xml version="1.0" encoding="utf-8"?>
<sst xmlns="http://schemas.openxmlformats.org/spreadsheetml/2006/main" count="364" uniqueCount="61">
  <si>
    <t>Cuadro Resumen por Mes</t>
  </si>
  <si>
    <t>Ferrosur</t>
  </si>
  <si>
    <t>Chiapas Mayab *</t>
  </si>
  <si>
    <t>FERROSUR - CHIAPAS MAYAB</t>
  </si>
  <si>
    <t>Mes</t>
  </si>
  <si>
    <t>Locomotora-Kilómetro</t>
  </si>
  <si>
    <t>Monto en Dólares (SIN IVA)</t>
  </si>
  <si>
    <t>Carro-Kilómetro</t>
  </si>
  <si>
    <t>Total de la Factura (SIN IVA)</t>
  </si>
  <si>
    <t>Enero 2012</t>
  </si>
  <si>
    <t>Febrero 2012</t>
  </si>
  <si>
    <t>Marzo 2012</t>
  </si>
  <si>
    <t>Abril 2012</t>
  </si>
  <si>
    <t>Mayo 2012</t>
  </si>
  <si>
    <t>Junio 2012</t>
  </si>
  <si>
    <t>SUBTOTAL PRIMER SEMESTRE</t>
  </si>
  <si>
    <t>Julio 2012</t>
  </si>
  <si>
    <t>Agosto 2012</t>
  </si>
  <si>
    <t>Septiembre 2012</t>
  </si>
  <si>
    <t>Octubre 2012</t>
  </si>
  <si>
    <t>Noviembre 2012</t>
  </si>
  <si>
    <t>Diciembre 2012</t>
  </si>
  <si>
    <t>SUBTOTAL SEGUNDO SEMESTRE</t>
  </si>
  <si>
    <t>Total</t>
  </si>
  <si>
    <t xml:space="preserve"> (Locomotora-Kilómetro y Carro-Kilómetro en dólares)</t>
  </si>
  <si>
    <t>FERROCARRIL DEL ISTMO DE TEHUANTEPEC, S.A. DE C.V.</t>
  </si>
  <si>
    <t>DERECHOS DE PASO</t>
  </si>
  <si>
    <t>ENERO DEL AÑO 2012</t>
  </si>
  <si>
    <t>FERROCARRIL</t>
  </si>
  <si>
    <t>TRENES</t>
  </si>
  <si>
    <t>LOCOMOTORAS</t>
  </si>
  <si>
    <t>CARROS</t>
  </si>
  <si>
    <t>TONELADAS NETAS</t>
  </si>
  <si>
    <t>TARA</t>
  </si>
  <si>
    <t>PESO  LOCOMOTORAS</t>
  </si>
  <si>
    <t>TONELADAS BRUTAS</t>
  </si>
  <si>
    <t>DISTANCIA MEDIA</t>
  </si>
  <si>
    <t>TONELADAS-KM. NETAS</t>
  </si>
  <si>
    <t>TONELADAS-KM. BRUTAS</t>
  </si>
  <si>
    <t>C</t>
  </si>
  <si>
    <t>V</t>
  </si>
  <si>
    <t>CA</t>
  </si>
  <si>
    <t>CH</t>
  </si>
  <si>
    <t>HYR</t>
  </si>
  <si>
    <t>TOTAL</t>
  </si>
  <si>
    <t>FERROSUR</t>
  </si>
  <si>
    <t>DOBLETES</t>
  </si>
  <si>
    <t>SUBTOTAL</t>
  </si>
  <si>
    <t>FIT-CHIAPAS-MAYAB</t>
  </si>
  <si>
    <t>FEBRERO DEL AÑO 2012</t>
  </si>
  <si>
    <t>MARZO DEL AÑO 2012</t>
  </si>
  <si>
    <t>ABRIL DEL AÑO 2012</t>
  </si>
  <si>
    <t>MAYO DEL AÑO 2012</t>
  </si>
  <si>
    <t>JUNIO DEL AÑO 2012</t>
  </si>
  <si>
    <t>JULIO DEL AÑO 2012</t>
  </si>
  <si>
    <t>AGOSTO DEL AÑO 2012</t>
  </si>
  <si>
    <t>SEPTIEMBRE DEL AÑO 2012</t>
  </si>
  <si>
    <t>OCTUBRE DEL AÑO 2012</t>
  </si>
  <si>
    <t>NOVIEMBRE DEL AÑO 2012</t>
  </si>
  <si>
    <t>DICIEMBRE DEL AÑO 2012</t>
  </si>
  <si>
    <t>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</si>
</sst>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/>
    </xf>
    <xf numFmtId="43" fontId="1" fillId="0" borderId="5" xfId="1" applyBorder="1" applyAlignment="1">
      <alignment horizontal="center" vertical="center"/>
    </xf>
    <xf numFmtId="43" fontId="1" fillId="0" borderId="6" xfId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1" fillId="0" borderId="7" xfId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0" xfId="0" applyFont="1"/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EMBRE%20CUADRO%20CONCENTRADOR%20INGRESOS%20POR%20MES%20Y%20POR%20FERROCARRIL%20SOL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anual FIT"/>
      <sheetName val="Loc km y Carro Km 2011 consejo"/>
      <sheetName val="Res D Paso 2011 consejo 1 trim"/>
      <sheetName val="Res D Paso 2011 consejo 2° trim"/>
      <sheetName val="TON KM BRUTAS Y NETAS"/>
      <sheetName val="Res D Paso 2011 consejo 3 trim"/>
      <sheetName val="Res D Paso 2011 consejo 4° trim"/>
      <sheetName val="anexo erjm 000-11"/>
      <sheetName val="ACUMULADO"/>
      <sheetName val="POT"/>
      <sheetName val="2011 LOC KM  CONSEJO"/>
      <sheetName val="Loc km y Carro km 2011 SII@WEB"/>
      <sheetName val="INEGI 2011 - 10 Ton km brutas $"/>
      <sheetName val="ingresos PEARSON"/>
    </sheetNames>
    <sheetDataSet>
      <sheetData sheetId="0"/>
      <sheetData sheetId="1"/>
      <sheetData sheetId="2">
        <row r="8">
          <cell r="B8">
            <v>51</v>
          </cell>
          <cell r="C8">
            <v>142</v>
          </cell>
          <cell r="D8">
            <v>533</v>
          </cell>
          <cell r="E8">
            <v>586</v>
          </cell>
          <cell r="F8">
            <v>0</v>
          </cell>
          <cell r="G8">
            <v>0</v>
          </cell>
          <cell r="H8">
            <v>0</v>
          </cell>
          <cell r="I8">
            <v>1119</v>
          </cell>
          <cell r="J8">
            <v>42750</v>
          </cell>
          <cell r="K8">
            <v>33570</v>
          </cell>
          <cell r="L8">
            <v>17040</v>
          </cell>
          <cell r="M8">
            <v>93360</v>
          </cell>
          <cell r="N8">
            <v>165.14241645244215</v>
          </cell>
          <cell r="O8">
            <v>7080342</v>
          </cell>
          <cell r="P8">
            <v>15417696</v>
          </cell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</row>
        <row r="11">
          <cell r="B11">
            <v>6</v>
          </cell>
          <cell r="C11">
            <v>12</v>
          </cell>
          <cell r="D11">
            <v>25</v>
          </cell>
          <cell r="E11">
            <v>78</v>
          </cell>
          <cell r="F11">
            <v>2</v>
          </cell>
          <cell r="G11">
            <v>0</v>
          </cell>
          <cell r="H11">
            <v>0</v>
          </cell>
          <cell r="I11">
            <v>105</v>
          </cell>
          <cell r="J11">
            <v>1790</v>
          </cell>
          <cell r="K11">
            <v>3150</v>
          </cell>
          <cell r="L11">
            <v>1440</v>
          </cell>
          <cell r="M11">
            <v>13925</v>
          </cell>
          <cell r="N11">
            <v>89.633034111310593</v>
          </cell>
          <cell r="O11">
            <v>94025</v>
          </cell>
          <cell r="P11">
            <v>1248140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</row>
        <row r="21">
          <cell r="B21">
            <v>54</v>
          </cell>
          <cell r="C21">
            <v>154</v>
          </cell>
          <cell r="D21">
            <v>634</v>
          </cell>
          <cell r="E21">
            <v>526</v>
          </cell>
          <cell r="F21">
            <v>0</v>
          </cell>
          <cell r="G21">
            <v>0</v>
          </cell>
          <cell r="H21">
            <v>0</v>
          </cell>
          <cell r="I21">
            <v>1160</v>
          </cell>
          <cell r="J21">
            <v>50018</v>
          </cell>
          <cell r="K21">
            <v>34800</v>
          </cell>
          <cell r="L21">
            <v>18480</v>
          </cell>
          <cell r="M21">
            <v>103298</v>
          </cell>
          <cell r="N21">
            <v>169.54511413580127</v>
          </cell>
          <cell r="O21">
            <v>8374387.2000000002</v>
          </cell>
          <cell r="P21">
            <v>17513671.199999999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>
            <v>7</v>
          </cell>
          <cell r="P22"/>
        </row>
        <row r="24">
          <cell r="B24">
            <v>1</v>
          </cell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120</v>
          </cell>
          <cell r="M24">
            <v>120</v>
          </cell>
          <cell r="N24">
            <v>158.9</v>
          </cell>
          <cell r="O24">
            <v>0</v>
          </cell>
          <cell r="P24">
            <v>19068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34">
          <cell r="B34">
            <v>53</v>
          </cell>
          <cell r="C34">
            <v>147</v>
          </cell>
          <cell r="D34">
            <v>573</v>
          </cell>
          <cell r="E34">
            <v>524</v>
          </cell>
          <cell r="F34">
            <v>0</v>
          </cell>
          <cell r="G34">
            <v>0</v>
          </cell>
          <cell r="H34"/>
          <cell r="I34">
            <v>1097</v>
          </cell>
          <cell r="J34">
            <v>46715</v>
          </cell>
          <cell r="K34">
            <v>32910</v>
          </cell>
          <cell r="L34">
            <v>149280</v>
          </cell>
          <cell r="M34">
            <v>228905</v>
          </cell>
          <cell r="N34">
            <v>172.85639238985604</v>
          </cell>
          <cell r="O34">
            <v>8116070.5</v>
          </cell>
          <cell r="P34">
            <v>39567692.5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7">
          <cell r="B37">
            <v>1</v>
          </cell>
          <cell r="C37">
            <v>2</v>
          </cell>
          <cell r="D37">
            <v>1</v>
          </cell>
          <cell r="E37">
            <v>19</v>
          </cell>
          <cell r="F37">
            <v>0</v>
          </cell>
          <cell r="G37">
            <v>0</v>
          </cell>
          <cell r="H37">
            <v>0</v>
          </cell>
          <cell r="I37">
            <v>20</v>
          </cell>
          <cell r="J37">
            <v>50</v>
          </cell>
          <cell r="K37">
            <v>600</v>
          </cell>
          <cell r="L37">
            <v>240</v>
          </cell>
          <cell r="M37">
            <v>890</v>
          </cell>
          <cell r="N37">
            <v>120.49438202247191</v>
          </cell>
          <cell r="O37">
            <v>2615.0000000000005</v>
          </cell>
          <cell r="P37">
            <v>107240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</sheetData>
      <sheetData sheetId="3">
        <row r="8">
          <cell r="B8">
            <v>51</v>
          </cell>
          <cell r="C8">
            <v>120</v>
          </cell>
          <cell r="D8">
            <v>590</v>
          </cell>
          <cell r="E8">
            <v>581</v>
          </cell>
          <cell r="F8">
            <v>0</v>
          </cell>
          <cell r="G8">
            <v>0</v>
          </cell>
          <cell r="H8">
            <v>0</v>
          </cell>
          <cell r="I8">
            <v>1171</v>
          </cell>
          <cell r="J8">
            <v>46890</v>
          </cell>
          <cell r="K8">
            <v>35130</v>
          </cell>
          <cell r="L8">
            <v>18000</v>
          </cell>
          <cell r="M8">
            <v>100020</v>
          </cell>
          <cell r="N8">
            <v>169.26883623275344</v>
          </cell>
          <cell r="O8">
            <v>7892130</v>
          </cell>
          <cell r="P8">
            <v>16930269</v>
          </cell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</row>
        <row r="11">
          <cell r="B11">
            <v>5</v>
          </cell>
          <cell r="C11">
            <v>14</v>
          </cell>
          <cell r="D11">
            <v>40</v>
          </cell>
          <cell r="E11">
            <v>38</v>
          </cell>
          <cell r="F11">
            <v>0</v>
          </cell>
          <cell r="G11">
            <v>0</v>
          </cell>
          <cell r="H11">
            <v>0</v>
          </cell>
          <cell r="I11">
            <v>78</v>
          </cell>
          <cell r="J11">
            <v>2740</v>
          </cell>
          <cell r="K11">
            <v>1920</v>
          </cell>
          <cell r="L11">
            <v>1680</v>
          </cell>
          <cell r="M11">
            <v>6340</v>
          </cell>
          <cell r="N11">
            <v>104.56529968454258</v>
          </cell>
          <cell r="O11">
            <v>302329</v>
          </cell>
          <cell r="P11">
            <v>662944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</row>
        <row r="21">
          <cell r="B21">
            <v>66</v>
          </cell>
          <cell r="C21">
            <v>187</v>
          </cell>
          <cell r="D21">
            <v>726</v>
          </cell>
          <cell r="E21">
            <v>745</v>
          </cell>
          <cell r="F21">
            <v>0</v>
          </cell>
          <cell r="G21">
            <v>0</v>
          </cell>
          <cell r="H21">
            <v>0</v>
          </cell>
          <cell r="I21">
            <v>1471</v>
          </cell>
          <cell r="J21">
            <v>58300</v>
          </cell>
          <cell r="K21">
            <v>44970</v>
          </cell>
          <cell r="L21">
            <v>22440</v>
          </cell>
          <cell r="M21">
            <v>125710</v>
          </cell>
          <cell r="N21">
            <v>149.05264974942338</v>
          </cell>
          <cell r="O21">
            <v>8070827</v>
          </cell>
          <cell r="P21">
            <v>18737408.600000013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4">
          <cell r="B24">
            <v>9</v>
          </cell>
          <cell r="C24">
            <v>13</v>
          </cell>
          <cell r="D24">
            <v>76</v>
          </cell>
          <cell r="E24">
            <v>43</v>
          </cell>
          <cell r="F24">
            <v>0</v>
          </cell>
          <cell r="G24">
            <v>0</v>
          </cell>
          <cell r="H24">
            <v>0</v>
          </cell>
          <cell r="I24">
            <v>119</v>
          </cell>
          <cell r="J24">
            <v>4330</v>
          </cell>
          <cell r="K24">
            <v>3630</v>
          </cell>
          <cell r="L24">
            <v>1560</v>
          </cell>
          <cell r="M24">
            <v>9520</v>
          </cell>
          <cell r="N24">
            <v>47.379306722689073</v>
          </cell>
          <cell r="O24">
            <v>159038.00000000003</v>
          </cell>
          <cell r="P24">
            <v>451051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34">
          <cell r="B34">
            <v>40</v>
          </cell>
          <cell r="C34">
            <v>110</v>
          </cell>
          <cell r="D34">
            <v>431</v>
          </cell>
          <cell r="E34">
            <v>445</v>
          </cell>
          <cell r="F34">
            <v>0</v>
          </cell>
          <cell r="G34">
            <v>0</v>
          </cell>
          <cell r="H34">
            <v>0</v>
          </cell>
          <cell r="I34">
            <v>876</v>
          </cell>
          <cell r="J34">
            <v>35885</v>
          </cell>
          <cell r="K34">
            <v>26280</v>
          </cell>
          <cell r="L34">
            <v>13200</v>
          </cell>
          <cell r="M34">
            <v>75365</v>
          </cell>
          <cell r="N34">
            <v>167.53958070722484</v>
          </cell>
          <cell r="O34">
            <v>5925379.5</v>
          </cell>
          <cell r="P34">
            <v>12626620.5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7">
          <cell r="B37">
            <v>33</v>
          </cell>
          <cell r="C37">
            <v>33</v>
          </cell>
          <cell r="D37">
            <v>137</v>
          </cell>
          <cell r="E37">
            <v>151</v>
          </cell>
          <cell r="F37">
            <v>0</v>
          </cell>
          <cell r="G37">
            <v>0</v>
          </cell>
          <cell r="H37">
            <v>0</v>
          </cell>
          <cell r="I37">
            <v>288</v>
          </cell>
          <cell r="J37">
            <v>9490</v>
          </cell>
          <cell r="K37">
            <v>8610</v>
          </cell>
          <cell r="L37">
            <v>3960</v>
          </cell>
          <cell r="M37">
            <v>22060</v>
          </cell>
          <cell r="N37">
            <v>52.790979147778785</v>
          </cell>
          <cell r="O37">
            <v>517607</v>
          </cell>
          <cell r="P37">
            <v>1164569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</sheetData>
      <sheetData sheetId="4"/>
      <sheetData sheetId="5">
        <row r="8">
          <cell r="B8">
            <v>40</v>
          </cell>
          <cell r="C8">
            <v>113</v>
          </cell>
          <cell r="D8">
            <v>416</v>
          </cell>
          <cell r="E8">
            <v>467</v>
          </cell>
          <cell r="F8">
            <v>0</v>
          </cell>
          <cell r="G8">
            <v>0</v>
          </cell>
          <cell r="H8">
            <v>0</v>
          </cell>
          <cell r="I8">
            <v>883</v>
          </cell>
          <cell r="J8">
            <v>33840</v>
          </cell>
          <cell r="K8">
            <v>25740</v>
          </cell>
          <cell r="L8">
            <v>13560</v>
          </cell>
          <cell r="M8">
            <v>73140</v>
          </cell>
          <cell r="N8">
            <v>159.93485097074105</v>
          </cell>
          <cell r="O8">
            <v>5250161</v>
          </cell>
          <cell r="P8">
            <v>11697635</v>
          </cell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</row>
        <row r="11">
          <cell r="B11">
            <v>6</v>
          </cell>
          <cell r="C11">
            <v>10</v>
          </cell>
          <cell r="D11">
            <v>57</v>
          </cell>
          <cell r="E11">
            <v>93</v>
          </cell>
          <cell r="F11">
            <v>0</v>
          </cell>
          <cell r="G11">
            <v>0</v>
          </cell>
          <cell r="H11"/>
          <cell r="I11">
            <v>150</v>
          </cell>
          <cell r="J11">
            <v>3620</v>
          </cell>
          <cell r="K11">
            <v>4500</v>
          </cell>
          <cell r="L11">
            <v>1200</v>
          </cell>
          <cell r="M11">
            <v>9320</v>
          </cell>
          <cell r="N11">
            <v>125.51630901287554</v>
          </cell>
          <cell r="O11">
            <v>533263</v>
          </cell>
          <cell r="P11">
            <v>1169812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</row>
        <row r="21">
          <cell r="B21">
            <v>51</v>
          </cell>
          <cell r="C21">
            <v>141</v>
          </cell>
          <cell r="D21">
            <v>584</v>
          </cell>
          <cell r="E21">
            <v>622</v>
          </cell>
          <cell r="F21">
            <v>0</v>
          </cell>
          <cell r="G21">
            <v>0</v>
          </cell>
          <cell r="H21">
            <v>0</v>
          </cell>
          <cell r="I21">
            <v>1206</v>
          </cell>
          <cell r="J21">
            <v>46165</v>
          </cell>
          <cell r="K21">
            <v>36180</v>
          </cell>
          <cell r="L21">
            <v>16920</v>
          </cell>
          <cell r="M21">
            <v>99265</v>
          </cell>
          <cell r="N21">
            <v>169.30851256737017</v>
          </cell>
          <cell r="O21">
            <v>7645870.5</v>
          </cell>
          <cell r="P21">
            <v>16806409.5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4">
          <cell r="B24">
            <v>5</v>
          </cell>
          <cell r="C24">
            <v>5</v>
          </cell>
          <cell r="D24">
            <v>16</v>
          </cell>
          <cell r="E24">
            <v>21</v>
          </cell>
          <cell r="F24">
            <v>0</v>
          </cell>
          <cell r="G24">
            <v>0</v>
          </cell>
          <cell r="H24">
            <v>0</v>
          </cell>
          <cell r="I24">
            <v>37</v>
          </cell>
          <cell r="J24">
            <v>1120</v>
          </cell>
          <cell r="K24">
            <v>990</v>
          </cell>
          <cell r="L24">
            <v>600</v>
          </cell>
          <cell r="M24">
            <v>2710</v>
          </cell>
          <cell r="N24">
            <v>34.730258302583032</v>
          </cell>
          <cell r="O24">
            <v>31005.000000000004</v>
          </cell>
          <cell r="P24">
            <v>94119.000000000015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34">
          <cell r="B34">
            <v>48</v>
          </cell>
          <cell r="C34">
            <v>125</v>
          </cell>
          <cell r="D34">
            <v>498</v>
          </cell>
          <cell r="E34">
            <v>452</v>
          </cell>
          <cell r="F34">
            <v>0</v>
          </cell>
          <cell r="G34">
            <v>0</v>
          </cell>
          <cell r="H34">
            <v>0</v>
          </cell>
          <cell r="I34">
            <v>950</v>
          </cell>
          <cell r="J34">
            <v>40340</v>
          </cell>
          <cell r="K34">
            <v>28470</v>
          </cell>
          <cell r="L34">
            <v>15000</v>
          </cell>
          <cell r="M34">
            <v>83810</v>
          </cell>
          <cell r="N34">
            <v>169.8094618780575</v>
          </cell>
          <cell r="O34">
            <v>4795704</v>
          </cell>
          <cell r="P34">
            <v>14231731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7">
          <cell r="B37">
            <v>4</v>
          </cell>
          <cell r="C37">
            <v>6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20</v>
          </cell>
          <cell r="K37">
            <v>90</v>
          </cell>
          <cell r="L37">
            <v>840</v>
          </cell>
          <cell r="M37">
            <v>880</v>
          </cell>
          <cell r="N37">
            <v>25.127272727272729</v>
          </cell>
          <cell r="O37">
            <v>2145</v>
          </cell>
          <cell r="P37">
            <v>22112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</sheetData>
      <sheetData sheetId="6">
        <row r="8">
          <cell r="B8">
            <v>50</v>
          </cell>
          <cell r="C8">
            <v>141</v>
          </cell>
          <cell r="D8">
            <v>592</v>
          </cell>
          <cell r="E8">
            <v>540</v>
          </cell>
          <cell r="F8">
            <v>0</v>
          </cell>
          <cell r="G8">
            <v>0</v>
          </cell>
          <cell r="H8">
            <v>0</v>
          </cell>
          <cell r="I8">
            <v>1132</v>
          </cell>
          <cell r="J8">
            <v>47885</v>
          </cell>
          <cell r="K8">
            <v>33960</v>
          </cell>
          <cell r="L8">
            <v>16920</v>
          </cell>
          <cell r="M8">
            <v>98765</v>
          </cell>
          <cell r="N8">
            <v>174.58360755328306</v>
          </cell>
          <cell r="O8">
            <v>7628308</v>
          </cell>
          <cell r="P8">
            <v>17242750</v>
          </cell>
        </row>
        <row r="9">
          <cell r="B9"/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</row>
        <row r="11">
          <cell r="B11">
            <v>4</v>
          </cell>
          <cell r="C11">
            <v>10</v>
          </cell>
          <cell r="D11">
            <v>24</v>
          </cell>
          <cell r="E11">
            <v>22</v>
          </cell>
          <cell r="F11">
            <v>0</v>
          </cell>
          <cell r="G11">
            <v>0</v>
          </cell>
          <cell r="H11">
            <v>0</v>
          </cell>
          <cell r="I11">
            <v>46</v>
          </cell>
          <cell r="J11">
            <v>1555</v>
          </cell>
          <cell r="K11">
            <v>1380</v>
          </cell>
          <cell r="L11">
            <v>1200</v>
          </cell>
          <cell r="M11">
            <v>4135</v>
          </cell>
          <cell r="N11">
            <v>115.82986698911729</v>
          </cell>
          <cell r="O11">
            <v>103515</v>
          </cell>
          <cell r="P11">
            <v>478956.5</v>
          </cell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</row>
        <row r="21">
          <cell r="B21">
            <v>39</v>
          </cell>
          <cell r="C21">
            <v>116</v>
          </cell>
          <cell r="D21">
            <v>505</v>
          </cell>
          <cell r="E21">
            <v>475</v>
          </cell>
          <cell r="F21">
            <v>0</v>
          </cell>
          <cell r="G21">
            <v>0</v>
          </cell>
          <cell r="H21">
            <v>0</v>
          </cell>
          <cell r="I21">
            <v>980</v>
          </cell>
          <cell r="J21">
            <v>37005</v>
          </cell>
          <cell r="K21">
            <v>30400</v>
          </cell>
          <cell r="L21">
            <v>13920</v>
          </cell>
          <cell r="M21">
            <v>81325</v>
          </cell>
          <cell r="N21">
            <v>169.45408545957577</v>
          </cell>
          <cell r="O21">
            <v>6111927.5</v>
          </cell>
          <cell r="P21">
            <v>13780853.5</v>
          </cell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4">
          <cell r="B24">
            <v>3</v>
          </cell>
          <cell r="C24">
            <v>6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20</v>
          </cell>
          <cell r="K24">
            <v>30</v>
          </cell>
          <cell r="L24">
            <v>720</v>
          </cell>
          <cell r="M24">
            <v>770</v>
          </cell>
          <cell r="N24">
            <v>55.790909090909089</v>
          </cell>
          <cell r="O24">
            <v>181.99999999999989</v>
          </cell>
          <cell r="P24">
            <v>42959</v>
          </cell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34">
          <cell r="B34">
            <v>46</v>
          </cell>
          <cell r="C34">
            <v>132</v>
          </cell>
          <cell r="D34">
            <v>578</v>
          </cell>
          <cell r="E34">
            <v>580</v>
          </cell>
          <cell r="F34">
            <v>0</v>
          </cell>
          <cell r="G34">
            <v>0</v>
          </cell>
          <cell r="H34">
            <v>0</v>
          </cell>
          <cell r="I34">
            <v>1158</v>
          </cell>
          <cell r="J34">
            <v>44425</v>
          </cell>
          <cell r="K34">
            <v>34740</v>
          </cell>
          <cell r="L34">
            <v>15960</v>
          </cell>
          <cell r="M34">
            <v>95125</v>
          </cell>
          <cell r="N34">
            <v>162.03944809461234</v>
          </cell>
          <cell r="O34">
            <v>7089230.5</v>
          </cell>
          <cell r="P34">
            <v>15414002.5</v>
          </cell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7">
          <cell r="B37">
            <v>2</v>
          </cell>
          <cell r="C37">
            <v>2</v>
          </cell>
          <cell r="D37">
            <v>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</v>
          </cell>
          <cell r="J37">
            <v>560</v>
          </cell>
          <cell r="K37">
            <v>240</v>
          </cell>
          <cell r="L37">
            <v>240</v>
          </cell>
          <cell r="M37">
            <v>1040</v>
          </cell>
          <cell r="N37">
            <v>45.636538461538471</v>
          </cell>
          <cell r="O37">
            <v>24437.000000000004</v>
          </cell>
          <cell r="P37">
            <v>47462.000000000007</v>
          </cell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</row>
      </sheetData>
      <sheetData sheetId="7"/>
      <sheetData sheetId="8"/>
      <sheetData sheetId="9"/>
      <sheetData sheetId="10">
        <row r="7">
          <cell r="B7">
            <v>25675.4</v>
          </cell>
          <cell r="C7">
            <v>175210.19999999713</v>
          </cell>
          <cell r="D7">
            <v>843.6</v>
          </cell>
          <cell r="E7">
            <v>9598.1999999999862</v>
          </cell>
        </row>
        <row r="8">
          <cell r="B8">
            <v>27850.600000000017</v>
          </cell>
          <cell r="C8">
            <v>193240.39999999746</v>
          </cell>
          <cell r="D8">
            <v>158.9</v>
          </cell>
          <cell r="E8">
            <v>0</v>
          </cell>
        </row>
        <row r="9">
          <cell r="B9">
            <v>27576.100000000024</v>
          </cell>
          <cell r="C9">
            <v>187616.59999999782</v>
          </cell>
          <cell r="D9">
            <v>317.8</v>
          </cell>
          <cell r="E9">
            <v>2216.3000000000002</v>
          </cell>
        </row>
        <row r="10">
          <cell r="B10">
            <v>26039.500000000029</v>
          </cell>
          <cell r="C10">
            <v>197113.29999999807</v>
          </cell>
          <cell r="D10">
            <v>1311.3000000000002</v>
          </cell>
          <cell r="E10">
            <v>6775.3000000000011</v>
          </cell>
        </row>
        <row r="11">
          <cell r="B11">
            <v>22548.179999999982</v>
          </cell>
          <cell r="C11">
            <v>261676.19999999818</v>
          </cell>
          <cell r="D11">
            <v>926.79999999999984</v>
          </cell>
          <cell r="E11">
            <v>5978.49999999999</v>
          </cell>
        </row>
        <row r="12">
          <cell r="B12">
            <v>19234.399999999987</v>
          </cell>
          <cell r="C12">
            <v>146437.09999999887</v>
          </cell>
          <cell r="D12">
            <v>1748.6000000000001</v>
          </cell>
          <cell r="E12">
            <v>14599.000000000009</v>
          </cell>
        </row>
        <row r="14">
          <cell r="B14">
            <v>20042.499999999996</v>
          </cell>
          <cell r="C14">
            <v>138718.2999999981</v>
          </cell>
          <cell r="D14">
            <v>1077.1999999999998</v>
          </cell>
          <cell r="E14">
            <v>16909.500000000025</v>
          </cell>
        </row>
        <row r="15">
          <cell r="B15">
            <v>26114</v>
          </cell>
          <cell r="C15">
            <v>201213.09999999739</v>
          </cell>
          <cell r="D15">
            <v>209.20000000000005</v>
          </cell>
          <cell r="E15">
            <v>981.19999999999959</v>
          </cell>
        </row>
        <row r="16">
          <cell r="B16">
            <v>22753.500000000015</v>
          </cell>
          <cell r="C16">
            <v>160015.69999999815</v>
          </cell>
          <cell r="D16">
            <v>143</v>
          </cell>
          <cell r="E16">
            <v>71.5</v>
          </cell>
        </row>
        <row r="17">
          <cell r="B17">
            <v>24834.300000000017</v>
          </cell>
          <cell r="C17">
            <v>221144.19999999725</v>
          </cell>
          <cell r="D17">
            <v>1589.0000000000002</v>
          </cell>
          <cell r="E17">
            <v>3450.5</v>
          </cell>
        </row>
        <row r="18">
          <cell r="B18">
            <v>21884.400000000001</v>
          </cell>
          <cell r="C18">
            <v>162626.19999999838</v>
          </cell>
          <cell r="D18">
            <v>354.2</v>
          </cell>
          <cell r="E18">
            <v>9.0999999999999943</v>
          </cell>
        </row>
        <row r="19">
          <cell r="B19">
            <v>23624.000000000025</v>
          </cell>
          <cell r="C19">
            <v>182198.39999999749</v>
          </cell>
          <cell r="D19">
            <v>104.60000000000002</v>
          </cell>
          <cell r="E19">
            <v>349.1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="130" zoomScaleNormal="130" workbookViewId="0">
      <selection activeCell="A4" sqref="A4"/>
    </sheetView>
  </sheetViews>
  <sheetFormatPr baseColWidth="10" defaultRowHeight="15" x14ac:dyDescent="0.25"/>
  <cols>
    <col min="1" max="1" width="15" bestFit="1" customWidth="1"/>
    <col min="2" max="3" width="11.28515625" bestFit="1" customWidth="1"/>
    <col min="4" max="4" width="12.85546875" bestFit="1" customWidth="1"/>
    <col min="5" max="6" width="11.28515625" bestFit="1" customWidth="1"/>
    <col min="7" max="7" width="10.7109375" bestFit="1" customWidth="1"/>
    <col min="8" max="8" width="9.42578125" bestFit="1" customWidth="1"/>
    <col min="9" max="9" width="11.140625" bestFit="1" customWidth="1"/>
    <col min="10" max="10" width="10.28515625" bestFit="1" customWidth="1"/>
    <col min="11" max="11" width="10.7109375" bestFit="1" customWidth="1"/>
    <col min="12" max="13" width="11.28515625" bestFit="1" customWidth="1"/>
    <col min="14" max="14" width="12.85546875" bestFit="1" customWidth="1"/>
    <col min="15" max="16" width="11.28515625" bestFit="1" customWidth="1"/>
  </cols>
  <sheetData>
    <row r="1" spans="1:16" ht="18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  <c r="O1" s="1"/>
      <c r="P1" s="1"/>
    </row>
    <row r="2" spans="1:16" ht="15.75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"/>
      <c r="M2" s="2"/>
      <c r="N2" s="2"/>
      <c r="O2" s="2"/>
      <c r="P2" s="2"/>
    </row>
    <row r="3" spans="1:16" ht="15.75" thickBot="1" x14ac:dyDescent="0.3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</row>
    <row r="4" spans="1:16" x14ac:dyDescent="0.25">
      <c r="A4" s="4"/>
      <c r="B4" s="43" t="s">
        <v>1</v>
      </c>
      <c r="C4" s="44"/>
      <c r="D4" s="44"/>
      <c r="E4" s="44"/>
      <c r="F4" s="44"/>
      <c r="G4" s="43" t="s">
        <v>2</v>
      </c>
      <c r="H4" s="44"/>
      <c r="I4" s="44"/>
      <c r="J4" s="44"/>
      <c r="K4" s="44"/>
      <c r="L4" s="43" t="s">
        <v>3</v>
      </c>
      <c r="M4" s="44"/>
      <c r="N4" s="44"/>
      <c r="O4" s="44"/>
      <c r="P4" s="45"/>
    </row>
    <row r="5" spans="1:16" ht="38.25" x14ac:dyDescent="0.25">
      <c r="A5" s="5" t="s">
        <v>4</v>
      </c>
      <c r="B5" s="6" t="s">
        <v>5</v>
      </c>
      <c r="C5" s="7" t="s">
        <v>6</v>
      </c>
      <c r="D5" s="7" t="s">
        <v>7</v>
      </c>
      <c r="E5" s="7" t="s">
        <v>6</v>
      </c>
      <c r="F5" s="7" t="s">
        <v>8</v>
      </c>
      <c r="G5" s="6" t="s">
        <v>5</v>
      </c>
      <c r="H5" s="7" t="s">
        <v>6</v>
      </c>
      <c r="I5" s="7" t="s">
        <v>7</v>
      </c>
      <c r="J5" s="7" t="s">
        <v>6</v>
      </c>
      <c r="K5" s="7" t="s">
        <v>8</v>
      </c>
      <c r="L5" s="6" t="s">
        <v>5</v>
      </c>
      <c r="M5" s="7" t="s">
        <v>6</v>
      </c>
      <c r="N5" s="7" t="s">
        <v>7</v>
      </c>
      <c r="O5" s="7" t="s">
        <v>6</v>
      </c>
      <c r="P5" s="8" t="s">
        <v>8</v>
      </c>
    </row>
    <row r="6" spans="1:16" x14ac:dyDescent="0.25">
      <c r="A6" s="9" t="s">
        <v>9</v>
      </c>
      <c r="B6" s="10">
        <f>+'[1]2011 LOC KM  CONSEJO'!B7</f>
        <v>25675.4</v>
      </c>
      <c r="C6" s="11">
        <f t="shared" ref="C6:C11" si="0">+B6*0.44</f>
        <v>11297.176000000001</v>
      </c>
      <c r="D6" s="11">
        <f>+'[1]2011 LOC KM  CONSEJO'!C7</f>
        <v>175210.19999999713</v>
      </c>
      <c r="E6" s="11">
        <f t="shared" ref="E6:E11" si="1">+D6*0.22</f>
        <v>38546.243999999366</v>
      </c>
      <c r="F6" s="11">
        <f t="shared" ref="F6:F11" si="2">+C6+E6</f>
        <v>49843.419999999365</v>
      </c>
      <c r="G6" s="10">
        <f>+'[1]2011 LOC KM  CONSEJO'!D7</f>
        <v>843.6</v>
      </c>
      <c r="H6" s="11">
        <f t="shared" ref="H6:H11" si="3">+G6*0.44</f>
        <v>371.18400000000003</v>
      </c>
      <c r="I6" s="11">
        <f>+'[1]2011 LOC KM  CONSEJO'!E7</f>
        <v>9598.1999999999862</v>
      </c>
      <c r="J6" s="11">
        <f t="shared" ref="J6:J11" si="4">+I6*0.22</f>
        <v>2111.6039999999971</v>
      </c>
      <c r="K6" s="11">
        <f t="shared" ref="K6:K11" si="5">+H6+J6</f>
        <v>2482.7879999999973</v>
      </c>
      <c r="L6" s="10">
        <f t="shared" ref="L6:L11" si="6">+B6+G6</f>
        <v>26519</v>
      </c>
      <c r="M6" s="11">
        <f t="shared" ref="M6:M11" si="7">+L6*0.44</f>
        <v>11668.36</v>
      </c>
      <c r="N6" s="11">
        <f t="shared" ref="N6:N11" si="8">+D6+I6</f>
        <v>184808.39999999711</v>
      </c>
      <c r="O6" s="11">
        <f t="shared" ref="O6:O11" si="9">+N6*0.22</f>
        <v>40657.847999999365</v>
      </c>
      <c r="P6" s="22">
        <f t="shared" ref="P6:P11" si="10">+M6+O6</f>
        <v>52326.207999999366</v>
      </c>
    </row>
    <row r="7" spans="1:16" x14ac:dyDescent="0.25">
      <c r="A7" s="9" t="s">
        <v>10</v>
      </c>
      <c r="B7" s="10">
        <f>+'[1]2011 LOC KM  CONSEJO'!B8</f>
        <v>27850.600000000017</v>
      </c>
      <c r="C7" s="11">
        <f t="shared" si="0"/>
        <v>12254.264000000008</v>
      </c>
      <c r="D7" s="11">
        <f>+'[1]2011 LOC KM  CONSEJO'!C8</f>
        <v>193240.39999999746</v>
      </c>
      <c r="E7" s="11">
        <f t="shared" si="1"/>
        <v>42512.887999999439</v>
      </c>
      <c r="F7" s="11">
        <f t="shared" si="2"/>
        <v>54767.151999999449</v>
      </c>
      <c r="G7" s="10">
        <f>+'[1]2011 LOC KM  CONSEJO'!D8</f>
        <v>158.9</v>
      </c>
      <c r="H7" s="11">
        <f t="shared" si="3"/>
        <v>69.915999999999997</v>
      </c>
      <c r="I7" s="11">
        <f>+'[1]2011 LOC KM  CONSEJO'!E8</f>
        <v>0</v>
      </c>
      <c r="J7" s="11">
        <f t="shared" si="4"/>
        <v>0</v>
      </c>
      <c r="K7" s="11">
        <f t="shared" si="5"/>
        <v>69.915999999999997</v>
      </c>
      <c r="L7" s="10">
        <f t="shared" si="6"/>
        <v>28009.500000000018</v>
      </c>
      <c r="M7" s="11">
        <f t="shared" si="7"/>
        <v>12324.180000000008</v>
      </c>
      <c r="N7" s="11">
        <f t="shared" si="8"/>
        <v>193240.39999999746</v>
      </c>
      <c r="O7" s="11">
        <f t="shared" si="9"/>
        <v>42512.887999999439</v>
      </c>
      <c r="P7" s="22">
        <f t="shared" si="10"/>
        <v>54837.067999999446</v>
      </c>
    </row>
    <row r="8" spans="1:16" x14ac:dyDescent="0.25">
      <c r="A8" s="9" t="s">
        <v>11</v>
      </c>
      <c r="B8" s="10">
        <f>+'[1]2011 LOC KM  CONSEJO'!B9</f>
        <v>27576.100000000024</v>
      </c>
      <c r="C8" s="11">
        <f t="shared" si="0"/>
        <v>12133.484000000011</v>
      </c>
      <c r="D8" s="11">
        <f>+'[1]2011 LOC KM  CONSEJO'!C9</f>
        <v>187616.59999999782</v>
      </c>
      <c r="E8" s="11">
        <f t="shared" si="1"/>
        <v>41275.651999999522</v>
      </c>
      <c r="F8" s="11">
        <f t="shared" si="2"/>
        <v>53409.135999999533</v>
      </c>
      <c r="G8" s="10">
        <f>+'[1]2011 LOC KM  CONSEJO'!D9</f>
        <v>317.8</v>
      </c>
      <c r="H8" s="11">
        <f t="shared" si="3"/>
        <v>139.83199999999999</v>
      </c>
      <c r="I8" s="11">
        <f>+'[1]2011 LOC KM  CONSEJO'!E9</f>
        <v>2216.3000000000002</v>
      </c>
      <c r="J8" s="11">
        <f t="shared" si="4"/>
        <v>487.58600000000007</v>
      </c>
      <c r="K8" s="11">
        <f t="shared" si="5"/>
        <v>627.41800000000012</v>
      </c>
      <c r="L8" s="10">
        <f t="shared" si="6"/>
        <v>27893.900000000023</v>
      </c>
      <c r="M8" s="11">
        <f t="shared" si="7"/>
        <v>12273.31600000001</v>
      </c>
      <c r="N8" s="11">
        <f t="shared" si="8"/>
        <v>189832.89999999781</v>
      </c>
      <c r="O8" s="11">
        <f t="shared" si="9"/>
        <v>41763.237999999517</v>
      </c>
      <c r="P8" s="22">
        <f t="shared" si="10"/>
        <v>54036.553999999524</v>
      </c>
    </row>
    <row r="9" spans="1:16" x14ac:dyDescent="0.25">
      <c r="A9" s="9" t="s">
        <v>12</v>
      </c>
      <c r="B9" s="10">
        <f>+'[1]2011 LOC KM  CONSEJO'!B10</f>
        <v>26039.500000000029</v>
      </c>
      <c r="C9" s="11">
        <f t="shared" si="0"/>
        <v>11457.380000000014</v>
      </c>
      <c r="D9" s="11">
        <f>+'[1]2011 LOC KM  CONSEJO'!C10</f>
        <v>197113.29999999807</v>
      </c>
      <c r="E9" s="11">
        <f t="shared" si="1"/>
        <v>43364.925999999577</v>
      </c>
      <c r="F9" s="11">
        <f t="shared" si="2"/>
        <v>54822.305999999589</v>
      </c>
      <c r="G9" s="10">
        <f>+'[1]2011 LOC KM  CONSEJO'!D10</f>
        <v>1311.3000000000002</v>
      </c>
      <c r="H9" s="11">
        <f t="shared" si="3"/>
        <v>576.97200000000009</v>
      </c>
      <c r="I9" s="11">
        <f>+'[1]2011 LOC KM  CONSEJO'!E10</f>
        <v>6775.3000000000011</v>
      </c>
      <c r="J9" s="11">
        <f t="shared" si="4"/>
        <v>1490.5660000000003</v>
      </c>
      <c r="K9" s="11">
        <f t="shared" si="5"/>
        <v>2067.5380000000005</v>
      </c>
      <c r="L9" s="10">
        <f t="shared" si="6"/>
        <v>27350.800000000028</v>
      </c>
      <c r="M9" s="11">
        <f t="shared" si="7"/>
        <v>12034.352000000012</v>
      </c>
      <c r="N9" s="11">
        <f t="shared" si="8"/>
        <v>203888.59999999806</v>
      </c>
      <c r="O9" s="11">
        <f t="shared" si="9"/>
        <v>44855.491999999569</v>
      </c>
      <c r="P9" s="22">
        <f t="shared" si="10"/>
        <v>56889.843999999583</v>
      </c>
    </row>
    <row r="10" spans="1:16" x14ac:dyDescent="0.25">
      <c r="A10" s="9" t="s">
        <v>13</v>
      </c>
      <c r="B10" s="10">
        <f>+'[1]2011 LOC KM  CONSEJO'!B11</f>
        <v>22548.179999999982</v>
      </c>
      <c r="C10" s="11">
        <f t="shared" si="0"/>
        <v>9921.1991999999918</v>
      </c>
      <c r="D10" s="11">
        <f>+'[1]2011 LOC KM  CONSEJO'!C11</f>
        <v>261676.19999999818</v>
      </c>
      <c r="E10" s="11">
        <f t="shared" si="1"/>
        <v>57568.763999999603</v>
      </c>
      <c r="F10" s="11">
        <f t="shared" si="2"/>
        <v>67489.963199999591</v>
      </c>
      <c r="G10" s="10">
        <f>+'[1]2011 LOC KM  CONSEJO'!D11</f>
        <v>926.79999999999984</v>
      </c>
      <c r="H10" s="11">
        <f t="shared" si="3"/>
        <v>407.79199999999992</v>
      </c>
      <c r="I10" s="11">
        <f>+'[1]2011 LOC KM  CONSEJO'!E11</f>
        <v>5978.49999999999</v>
      </c>
      <c r="J10" s="11">
        <f t="shared" si="4"/>
        <v>1315.2699999999977</v>
      </c>
      <c r="K10" s="11">
        <f t="shared" si="5"/>
        <v>1723.0619999999976</v>
      </c>
      <c r="L10" s="10">
        <f t="shared" si="6"/>
        <v>23474.979999999981</v>
      </c>
      <c r="M10" s="11">
        <f t="shared" si="7"/>
        <v>10328.991199999991</v>
      </c>
      <c r="N10" s="11">
        <f t="shared" si="8"/>
        <v>267654.69999999815</v>
      </c>
      <c r="O10" s="11">
        <f t="shared" si="9"/>
        <v>58884.033999999592</v>
      </c>
      <c r="P10" s="22">
        <f t="shared" si="10"/>
        <v>69213.025199999582</v>
      </c>
    </row>
    <row r="11" spans="1:16" x14ac:dyDescent="0.25">
      <c r="A11" s="9" t="s">
        <v>14</v>
      </c>
      <c r="B11" s="10">
        <f>+'[1]2011 LOC KM  CONSEJO'!B12</f>
        <v>19234.399999999987</v>
      </c>
      <c r="C11" s="11">
        <f t="shared" si="0"/>
        <v>8463.135999999995</v>
      </c>
      <c r="D11" s="11">
        <f>+'[1]2011 LOC KM  CONSEJO'!C12</f>
        <v>146437.09999999887</v>
      </c>
      <c r="E11" s="11">
        <f t="shared" si="1"/>
        <v>32216.161999999753</v>
      </c>
      <c r="F11" s="11">
        <f t="shared" si="2"/>
        <v>40679.297999999748</v>
      </c>
      <c r="G11" s="10">
        <f>+'[1]2011 LOC KM  CONSEJO'!D12</f>
        <v>1748.6000000000001</v>
      </c>
      <c r="H11" s="11">
        <f t="shared" si="3"/>
        <v>769.38400000000001</v>
      </c>
      <c r="I11" s="11">
        <f>+'[1]2011 LOC KM  CONSEJO'!E12</f>
        <v>14599.000000000009</v>
      </c>
      <c r="J11" s="11">
        <f t="shared" si="4"/>
        <v>3211.780000000002</v>
      </c>
      <c r="K11" s="11">
        <f t="shared" si="5"/>
        <v>3981.164000000002</v>
      </c>
      <c r="L11" s="10">
        <f t="shared" si="6"/>
        <v>20982.999999999985</v>
      </c>
      <c r="M11" s="11">
        <f t="shared" si="7"/>
        <v>9232.5199999999932</v>
      </c>
      <c r="N11" s="11">
        <f t="shared" si="8"/>
        <v>161036.09999999887</v>
      </c>
      <c r="O11" s="11">
        <f t="shared" si="9"/>
        <v>35427.941999999755</v>
      </c>
      <c r="P11" s="22">
        <f t="shared" si="10"/>
        <v>44660.461999999752</v>
      </c>
    </row>
    <row r="12" spans="1:16" ht="38.25" x14ac:dyDescent="0.25">
      <c r="A12" s="12" t="s">
        <v>15</v>
      </c>
      <c r="B12" s="13">
        <f t="shared" ref="B12:P12" si="11">SUM(B6:B11)</f>
        <v>148924.18000000002</v>
      </c>
      <c r="C12" s="14">
        <f t="shared" si="11"/>
        <v>65526.63920000002</v>
      </c>
      <c r="D12" s="14">
        <f t="shared" si="11"/>
        <v>1161293.7999999877</v>
      </c>
      <c r="E12" s="14">
        <f t="shared" si="11"/>
        <v>255484.63599999723</v>
      </c>
      <c r="F12" s="14">
        <f t="shared" si="11"/>
        <v>321011.27519999724</v>
      </c>
      <c r="G12" s="13">
        <f t="shared" si="11"/>
        <v>5307</v>
      </c>
      <c r="H12" s="14">
        <f t="shared" si="11"/>
        <v>2335.08</v>
      </c>
      <c r="I12" s="14">
        <f t="shared" si="11"/>
        <v>39167.299999999988</v>
      </c>
      <c r="J12" s="14">
        <f t="shared" si="11"/>
        <v>8616.8059999999969</v>
      </c>
      <c r="K12" s="14">
        <f t="shared" si="11"/>
        <v>10951.885999999999</v>
      </c>
      <c r="L12" s="13">
        <f t="shared" si="11"/>
        <v>154231.18000000005</v>
      </c>
      <c r="M12" s="14">
        <f t="shared" si="11"/>
        <v>67861.719200000007</v>
      </c>
      <c r="N12" s="14">
        <f t="shared" si="11"/>
        <v>1200461.0999999875</v>
      </c>
      <c r="O12" s="14">
        <f t="shared" si="11"/>
        <v>264101.44199999725</v>
      </c>
      <c r="P12" s="15">
        <f t="shared" si="11"/>
        <v>331963.16119999724</v>
      </c>
    </row>
    <row r="13" spans="1:16" x14ac:dyDescent="0.25">
      <c r="A13" s="9" t="s">
        <v>16</v>
      </c>
      <c r="B13" s="10">
        <f>+'[1]2011 LOC KM  CONSEJO'!B14</f>
        <v>20042.499999999996</v>
      </c>
      <c r="C13" s="11">
        <f t="shared" ref="C13:C18" si="12">+B13*0.44</f>
        <v>8818.6999999999989</v>
      </c>
      <c r="D13" s="11">
        <f>+'[1]2011 LOC KM  CONSEJO'!C14</f>
        <v>138718.2999999981</v>
      </c>
      <c r="E13" s="11">
        <f t="shared" ref="E13:E18" si="13">+D13*0.22</f>
        <v>30518.02599999958</v>
      </c>
      <c r="F13" s="11">
        <f t="shared" ref="F13:F18" si="14">+C13+E13</f>
        <v>39336.72599999958</v>
      </c>
      <c r="G13" s="10">
        <f>+'[1]2011 LOC KM  CONSEJO'!D14</f>
        <v>1077.1999999999998</v>
      </c>
      <c r="H13" s="11">
        <f t="shared" ref="H13:H18" si="15">+G13*0.44</f>
        <v>473.9679999999999</v>
      </c>
      <c r="I13" s="11">
        <f>+'[1]2011 LOC KM  CONSEJO'!E14</f>
        <v>16909.500000000025</v>
      </c>
      <c r="J13" s="11">
        <f t="shared" ref="J13:J18" si="16">+I13*0.22</f>
        <v>3720.0900000000056</v>
      </c>
      <c r="K13" s="11">
        <f t="shared" ref="K13:K18" si="17">+H13+J13</f>
        <v>4194.0580000000054</v>
      </c>
      <c r="L13" s="10">
        <f t="shared" ref="L13:L18" si="18">+B13+G13</f>
        <v>21119.699999999997</v>
      </c>
      <c r="M13" s="11">
        <f t="shared" ref="M13:M18" si="19">+L13*0.44</f>
        <v>9292.6679999999997</v>
      </c>
      <c r="N13" s="11">
        <f t="shared" ref="N13:N18" si="20">+D13+I13</f>
        <v>155627.79999999813</v>
      </c>
      <c r="O13" s="11">
        <f t="shared" ref="O13:O18" si="21">+N13*0.22</f>
        <v>34238.115999999587</v>
      </c>
      <c r="P13" s="22">
        <f t="shared" ref="P13:P18" si="22">+M13+O13</f>
        <v>43530.783999999585</v>
      </c>
    </row>
    <row r="14" spans="1:16" x14ac:dyDescent="0.25">
      <c r="A14" s="9" t="s">
        <v>17</v>
      </c>
      <c r="B14" s="10">
        <f>+'[1]2011 LOC KM  CONSEJO'!B15</f>
        <v>26114</v>
      </c>
      <c r="C14" s="11">
        <f t="shared" si="12"/>
        <v>11490.16</v>
      </c>
      <c r="D14" s="11">
        <f>+'[1]2011 LOC KM  CONSEJO'!C15</f>
        <v>201213.09999999739</v>
      </c>
      <c r="E14" s="11">
        <f t="shared" si="13"/>
        <v>44266.881999999423</v>
      </c>
      <c r="F14" s="11">
        <f t="shared" si="14"/>
        <v>55757.041999999419</v>
      </c>
      <c r="G14" s="10">
        <f>+'[1]2011 LOC KM  CONSEJO'!D15</f>
        <v>209.20000000000005</v>
      </c>
      <c r="H14" s="11">
        <f t="shared" si="15"/>
        <v>92.048000000000016</v>
      </c>
      <c r="I14" s="11">
        <f>+'[1]2011 LOC KM  CONSEJO'!E15</f>
        <v>981.19999999999959</v>
      </c>
      <c r="J14" s="11">
        <f t="shared" si="16"/>
        <v>215.86399999999992</v>
      </c>
      <c r="K14" s="11">
        <f t="shared" si="17"/>
        <v>307.91199999999992</v>
      </c>
      <c r="L14" s="10">
        <f t="shared" si="18"/>
        <v>26323.200000000001</v>
      </c>
      <c r="M14" s="11">
        <f t="shared" si="19"/>
        <v>11582.208000000001</v>
      </c>
      <c r="N14" s="11">
        <f t="shared" si="20"/>
        <v>202194.2999999974</v>
      </c>
      <c r="O14" s="11">
        <f t="shared" si="21"/>
        <v>44482.745999999424</v>
      </c>
      <c r="P14" s="22">
        <f t="shared" si="22"/>
        <v>56064.953999999423</v>
      </c>
    </row>
    <row r="15" spans="1:16" x14ac:dyDescent="0.25">
      <c r="A15" s="9" t="s">
        <v>18</v>
      </c>
      <c r="B15" s="10">
        <f>+'[1]2011 LOC KM  CONSEJO'!B16</f>
        <v>22753.500000000015</v>
      </c>
      <c r="C15" s="11">
        <f t="shared" si="12"/>
        <v>10011.540000000006</v>
      </c>
      <c r="D15" s="11">
        <f>+'[1]2011 LOC KM  CONSEJO'!C16</f>
        <v>160015.69999999815</v>
      </c>
      <c r="E15" s="11">
        <f t="shared" si="13"/>
        <v>35203.45399999959</v>
      </c>
      <c r="F15" s="11">
        <f t="shared" si="14"/>
        <v>45214.993999999599</v>
      </c>
      <c r="G15" s="10">
        <f>+'[1]2011 LOC KM  CONSEJO'!D16</f>
        <v>143</v>
      </c>
      <c r="H15" s="11">
        <f t="shared" si="15"/>
        <v>62.92</v>
      </c>
      <c r="I15" s="11">
        <f>+'[1]2011 LOC KM  CONSEJO'!E16</f>
        <v>71.5</v>
      </c>
      <c r="J15" s="11">
        <f t="shared" si="16"/>
        <v>15.73</v>
      </c>
      <c r="K15" s="11">
        <f t="shared" si="17"/>
        <v>78.650000000000006</v>
      </c>
      <c r="L15" s="10">
        <f t="shared" si="18"/>
        <v>22896.500000000015</v>
      </c>
      <c r="M15" s="11">
        <f t="shared" si="19"/>
        <v>10074.460000000006</v>
      </c>
      <c r="N15" s="11">
        <f t="shared" si="20"/>
        <v>160087.19999999815</v>
      </c>
      <c r="O15" s="11">
        <f t="shared" si="21"/>
        <v>35219.183999999594</v>
      </c>
      <c r="P15" s="22">
        <f t="shared" si="22"/>
        <v>45293.6439999996</v>
      </c>
    </row>
    <row r="16" spans="1:16" x14ac:dyDescent="0.25">
      <c r="A16" s="9" t="s">
        <v>19</v>
      </c>
      <c r="B16" s="10">
        <f>+'[1]2011 LOC KM  CONSEJO'!B17</f>
        <v>24834.300000000017</v>
      </c>
      <c r="C16" s="11">
        <f t="shared" si="12"/>
        <v>10927.092000000008</v>
      </c>
      <c r="D16" s="11">
        <f>+'[1]2011 LOC KM  CONSEJO'!C17</f>
        <v>221144.19999999725</v>
      </c>
      <c r="E16" s="11">
        <f t="shared" si="13"/>
        <v>48651.723999999398</v>
      </c>
      <c r="F16" s="11">
        <f t="shared" si="14"/>
        <v>59578.81599999941</v>
      </c>
      <c r="G16" s="10">
        <f>+'[1]2011 LOC KM  CONSEJO'!D17</f>
        <v>1589.0000000000002</v>
      </c>
      <c r="H16" s="11">
        <f t="shared" si="15"/>
        <v>699.16000000000008</v>
      </c>
      <c r="I16" s="11">
        <f>+'[1]2011 LOC KM  CONSEJO'!E17</f>
        <v>3450.5</v>
      </c>
      <c r="J16" s="11">
        <f t="shared" si="16"/>
        <v>759.11</v>
      </c>
      <c r="K16" s="11">
        <f t="shared" si="17"/>
        <v>1458.27</v>
      </c>
      <c r="L16" s="10">
        <f t="shared" si="18"/>
        <v>26423.300000000017</v>
      </c>
      <c r="M16" s="11">
        <f t="shared" si="19"/>
        <v>11626.252000000008</v>
      </c>
      <c r="N16" s="11">
        <f t="shared" si="20"/>
        <v>224594.69999999725</v>
      </c>
      <c r="O16" s="11">
        <f t="shared" si="21"/>
        <v>49410.833999999391</v>
      </c>
      <c r="P16" s="22">
        <f t="shared" si="22"/>
        <v>61037.085999999399</v>
      </c>
    </row>
    <row r="17" spans="1:16" x14ac:dyDescent="0.25">
      <c r="A17" s="9" t="s">
        <v>20</v>
      </c>
      <c r="B17" s="10">
        <f>+'[1]2011 LOC KM  CONSEJO'!B18</f>
        <v>21884.400000000001</v>
      </c>
      <c r="C17" s="11">
        <f t="shared" si="12"/>
        <v>9629.1360000000004</v>
      </c>
      <c r="D17" s="11">
        <f>+'[1]2011 LOC KM  CONSEJO'!C18</f>
        <v>162626.19999999838</v>
      </c>
      <c r="E17" s="11">
        <f t="shared" si="13"/>
        <v>35777.763999999646</v>
      </c>
      <c r="F17" s="11">
        <f t="shared" si="14"/>
        <v>45406.899999999645</v>
      </c>
      <c r="G17" s="10">
        <f>+'[1]2011 LOC KM  CONSEJO'!D18</f>
        <v>354.2</v>
      </c>
      <c r="H17" s="11">
        <f t="shared" si="15"/>
        <v>155.84799999999998</v>
      </c>
      <c r="I17" s="11">
        <f>+'[1]2011 LOC KM  CONSEJO'!E18</f>
        <v>9.0999999999999943</v>
      </c>
      <c r="J17" s="11">
        <f t="shared" si="16"/>
        <v>2.0019999999999989</v>
      </c>
      <c r="K17" s="11">
        <f t="shared" si="17"/>
        <v>157.85</v>
      </c>
      <c r="L17" s="10">
        <f t="shared" si="18"/>
        <v>22238.600000000002</v>
      </c>
      <c r="M17" s="11">
        <f t="shared" si="19"/>
        <v>9784.9840000000004</v>
      </c>
      <c r="N17" s="11">
        <f t="shared" si="20"/>
        <v>162635.29999999839</v>
      </c>
      <c r="O17" s="11">
        <f t="shared" si="21"/>
        <v>35779.765999999647</v>
      </c>
      <c r="P17" s="22">
        <f t="shared" si="22"/>
        <v>45564.749999999651</v>
      </c>
    </row>
    <row r="18" spans="1:16" x14ac:dyDescent="0.25">
      <c r="A18" s="9" t="s">
        <v>21</v>
      </c>
      <c r="B18" s="10">
        <f>+'[1]2011 LOC KM  CONSEJO'!B19</f>
        <v>23624.000000000025</v>
      </c>
      <c r="C18" s="11">
        <f t="shared" si="12"/>
        <v>10394.56000000001</v>
      </c>
      <c r="D18" s="11">
        <f>+'[1]2011 LOC KM  CONSEJO'!C19</f>
        <v>182198.39999999749</v>
      </c>
      <c r="E18" s="11">
        <f t="shared" si="13"/>
        <v>40083.647999999448</v>
      </c>
      <c r="F18" s="11">
        <f t="shared" si="14"/>
        <v>50478.20799999946</v>
      </c>
      <c r="G18" s="10">
        <f>+'[1]2011 LOC KM  CONSEJO'!D19</f>
        <v>104.60000000000002</v>
      </c>
      <c r="H18" s="11">
        <f t="shared" si="15"/>
        <v>46.024000000000008</v>
      </c>
      <c r="I18" s="11">
        <f>+'[1]2011 LOC KM  CONSEJO'!E19</f>
        <v>349.1</v>
      </c>
      <c r="J18" s="11">
        <f t="shared" si="16"/>
        <v>76.802000000000007</v>
      </c>
      <c r="K18" s="11">
        <f t="shared" si="17"/>
        <v>122.82600000000002</v>
      </c>
      <c r="L18" s="10">
        <f t="shared" si="18"/>
        <v>23728.600000000024</v>
      </c>
      <c r="M18" s="11">
        <f t="shared" si="19"/>
        <v>10440.58400000001</v>
      </c>
      <c r="N18" s="11">
        <f t="shared" si="20"/>
        <v>182547.4999999975</v>
      </c>
      <c r="O18" s="11">
        <f t="shared" si="21"/>
        <v>40160.449999999451</v>
      </c>
      <c r="P18" s="22">
        <f t="shared" si="22"/>
        <v>50601.033999999461</v>
      </c>
    </row>
    <row r="19" spans="1:16" ht="38.25" x14ac:dyDescent="0.25">
      <c r="A19" s="12" t="s">
        <v>22</v>
      </c>
      <c r="B19" s="13">
        <f t="shared" ref="B19:P19" si="23">SUM(B13:B18)</f>
        <v>139252.70000000007</v>
      </c>
      <c r="C19" s="14">
        <f t="shared" si="23"/>
        <v>61271.188000000024</v>
      </c>
      <c r="D19" s="14">
        <f t="shared" si="23"/>
        <v>1065915.8999999869</v>
      </c>
      <c r="E19" s="14">
        <f t="shared" si="23"/>
        <v>234501.49799999711</v>
      </c>
      <c r="F19" s="14">
        <f t="shared" si="23"/>
        <v>295772.68599999708</v>
      </c>
      <c r="G19" s="13">
        <f t="shared" si="23"/>
        <v>3477.2</v>
      </c>
      <c r="H19" s="14">
        <f t="shared" si="23"/>
        <v>1529.9680000000001</v>
      </c>
      <c r="I19" s="14">
        <f t="shared" si="23"/>
        <v>21770.900000000023</v>
      </c>
      <c r="J19" s="14">
        <f t="shared" si="23"/>
        <v>4789.5980000000054</v>
      </c>
      <c r="K19" s="14">
        <f t="shared" si="23"/>
        <v>6319.5660000000053</v>
      </c>
      <c r="L19" s="13">
        <f t="shared" si="23"/>
        <v>142729.90000000005</v>
      </c>
      <c r="M19" s="14">
        <f t="shared" si="23"/>
        <v>62801.156000000025</v>
      </c>
      <c r="N19" s="14">
        <f t="shared" si="23"/>
        <v>1087686.7999999868</v>
      </c>
      <c r="O19" s="14">
        <f t="shared" si="23"/>
        <v>239291.09599999711</v>
      </c>
      <c r="P19" s="15">
        <f t="shared" si="23"/>
        <v>302092.25199999713</v>
      </c>
    </row>
    <row r="20" spans="1:16" ht="18.75" thickBot="1" x14ac:dyDescent="0.3">
      <c r="A20" s="16" t="s">
        <v>23</v>
      </c>
      <c r="B20" s="17">
        <f t="shared" ref="B20:P20" si="24">+B12+B19</f>
        <v>288176.88000000012</v>
      </c>
      <c r="C20" s="18">
        <f t="shared" si="24"/>
        <v>126797.82720000004</v>
      </c>
      <c r="D20" s="18">
        <f t="shared" si="24"/>
        <v>2227209.6999999746</v>
      </c>
      <c r="E20" s="18">
        <f t="shared" si="24"/>
        <v>489986.13399999437</v>
      </c>
      <c r="F20" s="18">
        <f t="shared" si="24"/>
        <v>616783.96119999432</v>
      </c>
      <c r="G20" s="17">
        <f t="shared" si="24"/>
        <v>8784.2000000000007</v>
      </c>
      <c r="H20" s="18">
        <f t="shared" si="24"/>
        <v>3865.0479999999998</v>
      </c>
      <c r="I20" s="18">
        <f t="shared" si="24"/>
        <v>60938.200000000012</v>
      </c>
      <c r="J20" s="18">
        <f t="shared" si="24"/>
        <v>13406.404000000002</v>
      </c>
      <c r="K20" s="18">
        <f t="shared" si="24"/>
        <v>17271.452000000005</v>
      </c>
      <c r="L20" s="17">
        <f t="shared" si="24"/>
        <v>296961.08000000007</v>
      </c>
      <c r="M20" s="18">
        <f t="shared" si="24"/>
        <v>130662.87520000004</v>
      </c>
      <c r="N20" s="18">
        <f t="shared" si="24"/>
        <v>2288147.8999999743</v>
      </c>
      <c r="O20" s="18">
        <f t="shared" si="24"/>
        <v>503392.53799999435</v>
      </c>
      <c r="P20" s="19">
        <f t="shared" si="24"/>
        <v>634055.41319999436</v>
      </c>
    </row>
  </sheetData>
  <mergeCells count="3">
    <mergeCell ref="B4:F4"/>
    <mergeCell ref="G4:K4"/>
    <mergeCell ref="L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0"/>
  <sheetViews>
    <sheetView topLeftCell="A142" zoomScale="85" zoomScaleNormal="85" workbookViewId="0">
      <selection activeCell="L3" sqref="L1:P1048576"/>
    </sheetView>
  </sheetViews>
  <sheetFormatPr baseColWidth="10" defaultRowHeight="15" x14ac:dyDescent="0.25"/>
  <cols>
    <col min="1" max="1" width="33.5703125" bestFit="1" customWidth="1"/>
    <col min="2" max="2" width="10.85546875" bestFit="1" customWidth="1"/>
    <col min="3" max="3" width="19.5703125" bestFit="1" customWidth="1"/>
    <col min="4" max="5" width="7" bestFit="1" customWidth="1"/>
    <col min="6" max="6" width="4.5703125" bestFit="1" customWidth="1"/>
    <col min="7" max="7" width="4.7109375" bestFit="1" customWidth="1"/>
    <col min="8" max="8" width="6.140625" bestFit="1" customWidth="1"/>
    <col min="9" max="9" width="8.85546875" bestFit="1" customWidth="1"/>
    <col min="10" max="10" width="24.28515625" bestFit="1" customWidth="1"/>
    <col min="11" max="11" width="9.5703125" bestFit="1" customWidth="1"/>
    <col min="12" max="16" width="24.42578125" customWidth="1"/>
  </cols>
  <sheetData>
    <row r="1" spans="1:16" ht="18" x14ac:dyDescent="0.2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" x14ac:dyDescent="0.2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8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.75" x14ac:dyDescent="0.25">
      <c r="A4" s="24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.7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5.75" x14ac:dyDescent="0.25">
      <c r="A6" s="48" t="s">
        <v>28</v>
      </c>
      <c r="B6" s="48" t="s">
        <v>29</v>
      </c>
      <c r="C6" s="48" t="s">
        <v>30</v>
      </c>
      <c r="D6" s="50" t="s">
        <v>31</v>
      </c>
      <c r="E6" s="51"/>
      <c r="F6" s="51"/>
      <c r="G6" s="51"/>
      <c r="H6" s="51"/>
      <c r="I6" s="51"/>
      <c r="J6" s="46" t="s">
        <v>32</v>
      </c>
      <c r="K6" s="46" t="s">
        <v>33</v>
      </c>
      <c r="L6" s="46" t="s">
        <v>34</v>
      </c>
      <c r="M6" s="46" t="s">
        <v>35</v>
      </c>
      <c r="N6" s="46" t="s">
        <v>36</v>
      </c>
      <c r="O6" s="46" t="s">
        <v>37</v>
      </c>
      <c r="P6" s="46" t="s">
        <v>38</v>
      </c>
    </row>
    <row r="7" spans="1:16" ht="15.75" x14ac:dyDescent="0.25">
      <c r="A7" s="49"/>
      <c r="B7" s="49"/>
      <c r="C7" s="49"/>
      <c r="D7" s="27" t="s">
        <v>39</v>
      </c>
      <c r="E7" s="27" t="s">
        <v>40</v>
      </c>
      <c r="F7" s="27" t="s">
        <v>41</v>
      </c>
      <c r="G7" s="27" t="s">
        <v>42</v>
      </c>
      <c r="H7" s="27" t="s">
        <v>43</v>
      </c>
      <c r="I7" s="27" t="s">
        <v>44</v>
      </c>
      <c r="J7" s="47"/>
      <c r="K7" s="47"/>
      <c r="L7" s="47"/>
      <c r="M7" s="47"/>
      <c r="N7" s="47"/>
      <c r="O7" s="47"/>
      <c r="P7" s="47"/>
    </row>
    <row r="8" spans="1:16" x14ac:dyDescent="0.25">
      <c r="A8" s="28" t="s">
        <v>45</v>
      </c>
      <c r="B8" s="29">
        <f>+'[1]Res D Paso 2011 consejo 1 trim'!B8</f>
        <v>51</v>
      </c>
      <c r="C8" s="29">
        <f>+'[1]Res D Paso 2011 consejo 1 trim'!C8</f>
        <v>142</v>
      </c>
      <c r="D8" s="29">
        <f>+'[1]Res D Paso 2011 consejo 1 trim'!D8</f>
        <v>533</v>
      </c>
      <c r="E8" s="29">
        <f>+'[1]Res D Paso 2011 consejo 1 trim'!E8</f>
        <v>586</v>
      </c>
      <c r="F8" s="29">
        <f>+'[1]Res D Paso 2011 consejo 1 trim'!F8</f>
        <v>0</v>
      </c>
      <c r="G8" s="29">
        <f>+'[1]Res D Paso 2011 consejo 1 trim'!G8</f>
        <v>0</v>
      </c>
      <c r="H8" s="29">
        <f>+'[1]Res D Paso 2011 consejo 1 trim'!H8</f>
        <v>0</v>
      </c>
      <c r="I8" s="29">
        <f>+'[1]Res D Paso 2011 consejo 1 trim'!I8</f>
        <v>1119</v>
      </c>
      <c r="J8" s="29">
        <f>+'[1]Res D Paso 2011 consejo 1 trim'!J8</f>
        <v>42750</v>
      </c>
      <c r="K8" s="29">
        <f>+'[1]Res D Paso 2011 consejo 1 trim'!K8</f>
        <v>33570</v>
      </c>
      <c r="L8" s="29">
        <f>+'[1]Res D Paso 2011 consejo 1 trim'!L8</f>
        <v>17040</v>
      </c>
      <c r="M8" s="29">
        <f>+'[1]Res D Paso 2011 consejo 1 trim'!M8</f>
        <v>93360</v>
      </c>
      <c r="N8" s="29">
        <f>+'[1]Res D Paso 2011 consejo 1 trim'!N8</f>
        <v>165.14241645244215</v>
      </c>
      <c r="O8" s="29">
        <f>+'[1]Res D Paso 2011 consejo 1 trim'!O8</f>
        <v>7080342</v>
      </c>
      <c r="P8" s="29">
        <f>+'[1]Res D Paso 2011 consejo 1 trim'!P8</f>
        <v>15417696</v>
      </c>
    </row>
    <row r="9" spans="1:16" x14ac:dyDescent="0.25">
      <c r="A9" s="28" t="s">
        <v>46</v>
      </c>
      <c r="B9" s="29">
        <f>+'[1]Res D Paso 2011 consejo 1 trim'!B9</f>
        <v>0</v>
      </c>
      <c r="C9" s="29">
        <f>+'[1]Res D Paso 2011 consejo 1 trim'!C9</f>
        <v>0</v>
      </c>
      <c r="D9" s="29">
        <f>+'[1]Res D Paso 2011 consejo 1 trim'!D9</f>
        <v>0</v>
      </c>
      <c r="E9" s="29">
        <f>+'[1]Res D Paso 2011 consejo 1 trim'!E9</f>
        <v>0</v>
      </c>
      <c r="F9" s="29">
        <f>+'[1]Res D Paso 2011 consejo 1 trim'!F9</f>
        <v>0</v>
      </c>
      <c r="G9" s="29">
        <f>+'[1]Res D Paso 2011 consejo 1 trim'!G9</f>
        <v>0</v>
      </c>
      <c r="H9" s="29">
        <f>+'[1]Res D Paso 2011 consejo 1 trim'!H9</f>
        <v>0</v>
      </c>
      <c r="I9" s="29">
        <f>+'[1]Res D Paso 2011 consejo 1 trim'!I9</f>
        <v>0</v>
      </c>
      <c r="J9" s="29">
        <f>+'[1]Res D Paso 2011 consejo 1 trim'!J9</f>
        <v>0</v>
      </c>
      <c r="K9" s="29">
        <f>+'[1]Res D Paso 2011 consejo 1 trim'!K9</f>
        <v>0</v>
      </c>
      <c r="L9" s="29">
        <f>+'[1]Res D Paso 2011 consejo 1 trim'!L9</f>
        <v>0</v>
      </c>
      <c r="M9" s="29">
        <f>+'[1]Res D Paso 2011 consejo 1 trim'!M9</f>
        <v>0</v>
      </c>
      <c r="N9" s="29">
        <f>+'[1]Res D Paso 2011 consejo 1 trim'!N9</f>
        <v>0</v>
      </c>
      <c r="O9" s="29">
        <f>+'[1]Res D Paso 2011 consejo 1 trim'!O9</f>
        <v>0</v>
      </c>
      <c r="P9" s="29">
        <f>+'[1]Res D Paso 2011 consejo 1 trim'!P9</f>
        <v>0</v>
      </c>
    </row>
    <row r="10" spans="1:16" ht="16.5" thickBot="1" x14ac:dyDescent="0.3">
      <c r="A10" s="30" t="s">
        <v>47</v>
      </c>
      <c r="B10" s="31">
        <f>SUM(B8:B9)</f>
        <v>51</v>
      </c>
      <c r="C10" s="31">
        <f t="shared" ref="C10:M10" si="0">SUM(C8:C9)</f>
        <v>142</v>
      </c>
      <c r="D10" s="31">
        <f t="shared" si="0"/>
        <v>533</v>
      </c>
      <c r="E10" s="31">
        <f t="shared" si="0"/>
        <v>586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1119</v>
      </c>
      <c r="J10" s="31">
        <f t="shared" si="0"/>
        <v>42750</v>
      </c>
      <c r="K10" s="31">
        <f t="shared" si="0"/>
        <v>33570</v>
      </c>
      <c r="L10" s="31">
        <f t="shared" si="0"/>
        <v>17040</v>
      </c>
      <c r="M10" s="31">
        <f t="shared" si="0"/>
        <v>93360</v>
      </c>
      <c r="N10" s="32">
        <f t="shared" ref="N10" si="1">+P10/M10</f>
        <v>165.14241645244215</v>
      </c>
      <c r="O10" s="31">
        <f t="shared" ref="O10:P10" si="2">SUM(O8:O9)</f>
        <v>7080342</v>
      </c>
      <c r="P10" s="31">
        <f t="shared" si="2"/>
        <v>15417696</v>
      </c>
    </row>
    <row r="11" spans="1:16" ht="15.75" thickTop="1" x14ac:dyDescent="0.25">
      <c r="A11" s="33" t="s">
        <v>48</v>
      </c>
      <c r="B11" s="29">
        <f>+'[1]Res D Paso 2011 consejo 1 trim'!B11</f>
        <v>6</v>
      </c>
      <c r="C11" s="29">
        <f>+'[1]Res D Paso 2011 consejo 1 trim'!C11</f>
        <v>12</v>
      </c>
      <c r="D11" s="29">
        <f>+'[1]Res D Paso 2011 consejo 1 trim'!D11</f>
        <v>25</v>
      </c>
      <c r="E11" s="29">
        <f>+'[1]Res D Paso 2011 consejo 1 trim'!E11</f>
        <v>78</v>
      </c>
      <c r="F11" s="29">
        <f>+'[1]Res D Paso 2011 consejo 1 trim'!F11</f>
        <v>2</v>
      </c>
      <c r="G11" s="29">
        <f>+'[1]Res D Paso 2011 consejo 1 trim'!G11</f>
        <v>0</v>
      </c>
      <c r="H11" s="29">
        <f>+'[1]Res D Paso 2011 consejo 1 trim'!H11</f>
        <v>0</v>
      </c>
      <c r="I11" s="29">
        <f>+'[1]Res D Paso 2011 consejo 1 trim'!I11</f>
        <v>105</v>
      </c>
      <c r="J11" s="29">
        <f>+'[1]Res D Paso 2011 consejo 1 trim'!J11</f>
        <v>1790</v>
      </c>
      <c r="K11" s="29">
        <f>+'[1]Res D Paso 2011 consejo 1 trim'!K11</f>
        <v>3150</v>
      </c>
      <c r="L11" s="29">
        <f>+'[1]Res D Paso 2011 consejo 1 trim'!L11</f>
        <v>1440</v>
      </c>
      <c r="M11" s="29">
        <f>+'[1]Res D Paso 2011 consejo 1 trim'!M11</f>
        <v>13925</v>
      </c>
      <c r="N11" s="29">
        <f>+'[1]Res D Paso 2011 consejo 1 trim'!N11</f>
        <v>89.633034111310593</v>
      </c>
      <c r="O11" s="29">
        <f>+'[1]Res D Paso 2011 consejo 1 trim'!O11</f>
        <v>94025</v>
      </c>
      <c r="P11" s="29">
        <f>+'[1]Res D Paso 2011 consejo 1 trim'!P11</f>
        <v>1248140</v>
      </c>
    </row>
    <row r="12" spans="1:16" x14ac:dyDescent="0.25">
      <c r="A12" s="28" t="s">
        <v>46</v>
      </c>
      <c r="B12" s="29">
        <f>+'[1]Res D Paso 2011 consejo 1 trim'!B12</f>
        <v>0</v>
      </c>
      <c r="C12" s="29">
        <f>+'[1]Res D Paso 2011 consejo 1 trim'!C12</f>
        <v>0</v>
      </c>
      <c r="D12" s="29">
        <f>+'[1]Res D Paso 2011 consejo 1 trim'!D12</f>
        <v>0</v>
      </c>
      <c r="E12" s="29">
        <f>+'[1]Res D Paso 2011 consejo 1 trim'!E12</f>
        <v>0</v>
      </c>
      <c r="F12" s="29">
        <f>+'[1]Res D Paso 2011 consejo 1 trim'!F12</f>
        <v>0</v>
      </c>
      <c r="G12" s="29">
        <f>+'[1]Res D Paso 2011 consejo 1 trim'!G12</f>
        <v>0</v>
      </c>
      <c r="H12" s="29">
        <f>+'[1]Res D Paso 2011 consejo 1 trim'!H12</f>
        <v>0</v>
      </c>
      <c r="I12" s="29">
        <f>+'[1]Res D Paso 2011 consejo 1 trim'!I12</f>
        <v>0</v>
      </c>
      <c r="J12" s="29">
        <f>+'[1]Res D Paso 2011 consejo 1 trim'!J12</f>
        <v>0</v>
      </c>
      <c r="K12" s="29">
        <f>+'[1]Res D Paso 2011 consejo 1 trim'!K12</f>
        <v>0</v>
      </c>
      <c r="L12" s="29">
        <f>+'[1]Res D Paso 2011 consejo 1 trim'!L12</f>
        <v>0</v>
      </c>
      <c r="M12" s="29">
        <f>+'[1]Res D Paso 2011 consejo 1 trim'!M12</f>
        <v>0</v>
      </c>
      <c r="N12" s="29">
        <f>+'[1]Res D Paso 2011 consejo 1 trim'!N12</f>
        <v>0</v>
      </c>
      <c r="O12" s="29">
        <f>+'[1]Res D Paso 2011 consejo 1 trim'!O12</f>
        <v>0</v>
      </c>
      <c r="P12" s="29">
        <f>+'[1]Res D Paso 2011 consejo 1 trim'!P12</f>
        <v>0</v>
      </c>
    </row>
    <row r="13" spans="1:16" ht="16.5" thickBot="1" x14ac:dyDescent="0.3">
      <c r="A13" s="34" t="s">
        <v>47</v>
      </c>
      <c r="B13" s="31">
        <f>SUM(B11:B12)</f>
        <v>6</v>
      </c>
      <c r="C13" s="31">
        <f t="shared" ref="C13:M13" si="3">SUM(C11:C12)</f>
        <v>12</v>
      </c>
      <c r="D13" s="31">
        <f t="shared" si="3"/>
        <v>25</v>
      </c>
      <c r="E13" s="31">
        <f t="shared" si="3"/>
        <v>78</v>
      </c>
      <c r="F13" s="31">
        <f t="shared" si="3"/>
        <v>2</v>
      </c>
      <c r="G13" s="31">
        <f t="shared" si="3"/>
        <v>0</v>
      </c>
      <c r="H13" s="31">
        <f t="shared" si="3"/>
        <v>0</v>
      </c>
      <c r="I13" s="31">
        <f t="shared" si="3"/>
        <v>105</v>
      </c>
      <c r="J13" s="31">
        <f t="shared" si="3"/>
        <v>1790</v>
      </c>
      <c r="K13" s="31">
        <f t="shared" si="3"/>
        <v>3150</v>
      </c>
      <c r="L13" s="31">
        <f t="shared" si="3"/>
        <v>1440</v>
      </c>
      <c r="M13" s="31">
        <f t="shared" si="3"/>
        <v>13925</v>
      </c>
      <c r="N13" s="32">
        <f t="shared" ref="N13" si="4">+P13/M13</f>
        <v>89.633034111310593</v>
      </c>
      <c r="O13" s="31">
        <f t="shared" ref="O13:P13" si="5">SUM(O11:O12)</f>
        <v>94025</v>
      </c>
      <c r="P13" s="31">
        <f t="shared" si="5"/>
        <v>1248140</v>
      </c>
    </row>
    <row r="14" spans="1:16" ht="17.25" thickTop="1" thickBot="1" x14ac:dyDescent="0.3">
      <c r="A14" s="35" t="s">
        <v>44</v>
      </c>
      <c r="B14" s="36">
        <f>+B10+B13</f>
        <v>57</v>
      </c>
      <c r="C14" s="36">
        <f t="shared" ref="C14:M14" si="6">+C10+C13</f>
        <v>154</v>
      </c>
      <c r="D14" s="36">
        <f t="shared" si="6"/>
        <v>558</v>
      </c>
      <c r="E14" s="36">
        <f t="shared" si="6"/>
        <v>664</v>
      </c>
      <c r="F14" s="36">
        <f t="shared" si="6"/>
        <v>2</v>
      </c>
      <c r="G14" s="36">
        <f t="shared" si="6"/>
        <v>0</v>
      </c>
      <c r="H14" s="36">
        <f t="shared" si="6"/>
        <v>0</v>
      </c>
      <c r="I14" s="36">
        <f t="shared" si="6"/>
        <v>1224</v>
      </c>
      <c r="J14" s="36">
        <f t="shared" si="6"/>
        <v>44540</v>
      </c>
      <c r="K14" s="36">
        <f t="shared" si="6"/>
        <v>36720</v>
      </c>
      <c r="L14" s="36">
        <f t="shared" si="6"/>
        <v>18480</v>
      </c>
      <c r="M14" s="36">
        <f t="shared" si="6"/>
        <v>107285</v>
      </c>
      <c r="N14" s="37"/>
      <c r="O14" s="36">
        <f t="shared" ref="O14:P14" si="7">+O10+O13</f>
        <v>7174367</v>
      </c>
      <c r="P14" s="36">
        <f t="shared" si="7"/>
        <v>16665836</v>
      </c>
    </row>
    <row r="15" spans="1:16" ht="16.5" thickTop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9"/>
      <c r="P15" s="39"/>
    </row>
    <row r="16" spans="1:16" ht="15.7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.75" x14ac:dyDescent="0.25">
      <c r="A17" s="38" t="s">
        <v>49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.75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5.75" x14ac:dyDescent="0.25">
      <c r="A19" s="48" t="s">
        <v>28</v>
      </c>
      <c r="B19" s="48" t="s">
        <v>29</v>
      </c>
      <c r="C19" s="48" t="s">
        <v>30</v>
      </c>
      <c r="D19" s="50" t="s">
        <v>31</v>
      </c>
      <c r="E19" s="51"/>
      <c r="F19" s="51"/>
      <c r="G19" s="51"/>
      <c r="H19" s="51"/>
      <c r="I19" s="51"/>
      <c r="J19" s="46" t="s">
        <v>32</v>
      </c>
      <c r="K19" s="46" t="s">
        <v>33</v>
      </c>
      <c r="L19" s="46" t="s">
        <v>34</v>
      </c>
      <c r="M19" s="46" t="s">
        <v>35</v>
      </c>
      <c r="N19" s="46" t="s">
        <v>36</v>
      </c>
      <c r="O19" s="46" t="s">
        <v>37</v>
      </c>
      <c r="P19" s="46" t="s">
        <v>38</v>
      </c>
    </row>
    <row r="20" spans="1:16" ht="15.75" x14ac:dyDescent="0.25">
      <c r="A20" s="49"/>
      <c r="B20" s="49"/>
      <c r="C20" s="49"/>
      <c r="D20" s="27" t="s">
        <v>39</v>
      </c>
      <c r="E20" s="27" t="s">
        <v>40</v>
      </c>
      <c r="F20" s="27" t="s">
        <v>41</v>
      </c>
      <c r="G20" s="27" t="s">
        <v>42</v>
      </c>
      <c r="H20" s="27" t="s">
        <v>43</v>
      </c>
      <c r="I20" s="27" t="s">
        <v>44</v>
      </c>
      <c r="J20" s="47"/>
      <c r="K20" s="47"/>
      <c r="L20" s="47"/>
      <c r="M20" s="47"/>
      <c r="N20" s="47"/>
      <c r="O20" s="47"/>
      <c r="P20" s="47"/>
    </row>
    <row r="21" spans="1:16" x14ac:dyDescent="0.25">
      <c r="A21" s="28" t="s">
        <v>45</v>
      </c>
      <c r="B21" s="29">
        <f>+'[1]Res D Paso 2011 consejo 1 trim'!B21</f>
        <v>54</v>
      </c>
      <c r="C21" s="29">
        <f>+'[1]Res D Paso 2011 consejo 1 trim'!C21</f>
        <v>154</v>
      </c>
      <c r="D21" s="29">
        <f>+'[1]Res D Paso 2011 consejo 1 trim'!D21</f>
        <v>634</v>
      </c>
      <c r="E21" s="29">
        <f>+'[1]Res D Paso 2011 consejo 1 trim'!E21</f>
        <v>526</v>
      </c>
      <c r="F21" s="29">
        <f>+'[1]Res D Paso 2011 consejo 1 trim'!F21</f>
        <v>0</v>
      </c>
      <c r="G21" s="29">
        <f>+'[1]Res D Paso 2011 consejo 1 trim'!G21</f>
        <v>0</v>
      </c>
      <c r="H21" s="29">
        <f>+'[1]Res D Paso 2011 consejo 1 trim'!H21</f>
        <v>0</v>
      </c>
      <c r="I21" s="29">
        <f>+'[1]Res D Paso 2011 consejo 1 trim'!I21</f>
        <v>1160</v>
      </c>
      <c r="J21" s="29">
        <f>+'[1]Res D Paso 2011 consejo 1 trim'!J21</f>
        <v>50018</v>
      </c>
      <c r="K21" s="29">
        <f>+'[1]Res D Paso 2011 consejo 1 trim'!K21</f>
        <v>34800</v>
      </c>
      <c r="L21" s="29">
        <f>+'[1]Res D Paso 2011 consejo 1 trim'!L21</f>
        <v>18480</v>
      </c>
      <c r="M21" s="29">
        <f>+'[1]Res D Paso 2011 consejo 1 trim'!M21</f>
        <v>103298</v>
      </c>
      <c r="N21" s="29">
        <f>+'[1]Res D Paso 2011 consejo 1 trim'!N21</f>
        <v>169.54511413580127</v>
      </c>
      <c r="O21" s="29">
        <f>+'[1]Res D Paso 2011 consejo 1 trim'!O21</f>
        <v>8374387.2000000002</v>
      </c>
      <c r="P21" s="29">
        <f>+'[1]Res D Paso 2011 consejo 1 trim'!P21</f>
        <v>17513671.199999999</v>
      </c>
    </row>
    <row r="22" spans="1:16" x14ac:dyDescent="0.25">
      <c r="A22" s="28" t="s">
        <v>46</v>
      </c>
      <c r="B22" s="29">
        <f>+'[1]Res D Paso 2011 consejo 1 trim'!B22</f>
        <v>0</v>
      </c>
      <c r="C22" s="29">
        <f>+'[1]Res D Paso 2011 consejo 1 trim'!C22</f>
        <v>0</v>
      </c>
      <c r="D22" s="29">
        <f>+'[1]Res D Paso 2011 consejo 1 trim'!D22</f>
        <v>0</v>
      </c>
      <c r="E22" s="29">
        <f>+'[1]Res D Paso 2011 consejo 1 trim'!E22</f>
        <v>0</v>
      </c>
      <c r="F22" s="29">
        <f>+'[1]Res D Paso 2011 consejo 1 trim'!F22</f>
        <v>0</v>
      </c>
      <c r="G22" s="29">
        <f>+'[1]Res D Paso 2011 consejo 1 trim'!G22</f>
        <v>0</v>
      </c>
      <c r="H22" s="29">
        <f>+'[1]Res D Paso 2011 consejo 1 trim'!H22</f>
        <v>0</v>
      </c>
      <c r="I22" s="29">
        <f>+'[1]Res D Paso 2011 consejo 1 trim'!I22</f>
        <v>0</v>
      </c>
      <c r="J22" s="29">
        <f>+'[1]Res D Paso 2011 consejo 1 trim'!J22</f>
        <v>0</v>
      </c>
      <c r="K22" s="29">
        <f>+'[1]Res D Paso 2011 consejo 1 trim'!K22</f>
        <v>0</v>
      </c>
      <c r="L22" s="29">
        <f>+'[1]Res D Paso 2011 consejo 1 trim'!L22</f>
        <v>0</v>
      </c>
      <c r="M22" s="29">
        <f>+'[1]Res D Paso 2011 consejo 1 trim'!M22</f>
        <v>0</v>
      </c>
      <c r="N22" s="29">
        <f>+'[1]Res D Paso 2011 consejo 1 trim'!N22</f>
        <v>0</v>
      </c>
      <c r="O22" s="29">
        <f>+'[1]Res D Paso 2011 consejo 1 trim'!O22</f>
        <v>7</v>
      </c>
      <c r="P22" s="29">
        <f>+'[1]Res D Paso 2011 consejo 1 trim'!P22</f>
        <v>0</v>
      </c>
    </row>
    <row r="23" spans="1:16" ht="16.5" thickBot="1" x14ac:dyDescent="0.3">
      <c r="A23" s="30" t="s">
        <v>47</v>
      </c>
      <c r="B23" s="31">
        <f>SUM(B21:B22)</f>
        <v>54</v>
      </c>
      <c r="C23" s="31">
        <f t="shared" ref="C23:M23" si="8">SUM(C21:C22)</f>
        <v>154</v>
      </c>
      <c r="D23" s="31">
        <f t="shared" si="8"/>
        <v>634</v>
      </c>
      <c r="E23" s="31">
        <f t="shared" si="8"/>
        <v>526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1160</v>
      </c>
      <c r="J23" s="31">
        <f t="shared" si="8"/>
        <v>50018</v>
      </c>
      <c r="K23" s="31">
        <f t="shared" si="8"/>
        <v>34800</v>
      </c>
      <c r="L23" s="31">
        <f t="shared" si="8"/>
        <v>18480</v>
      </c>
      <c r="M23" s="31">
        <f t="shared" si="8"/>
        <v>103298</v>
      </c>
      <c r="N23" s="32">
        <f t="shared" ref="N23" si="9">+P23/M23</f>
        <v>169.54511413580127</v>
      </c>
      <c r="O23" s="31">
        <f t="shared" ref="O23:P23" si="10">SUM(O21:O22)</f>
        <v>8374394.2000000002</v>
      </c>
      <c r="P23" s="31">
        <f t="shared" si="10"/>
        <v>17513671.199999999</v>
      </c>
    </row>
    <row r="24" spans="1:16" ht="15.75" thickTop="1" x14ac:dyDescent="0.25">
      <c r="A24" s="33" t="s">
        <v>48</v>
      </c>
      <c r="B24" s="29">
        <f>+'[1]Res D Paso 2011 consejo 1 trim'!B24</f>
        <v>1</v>
      </c>
      <c r="C24" s="29">
        <f>+'[1]Res D Paso 2011 consejo 1 trim'!C24</f>
        <v>1</v>
      </c>
      <c r="D24" s="29">
        <f>+'[1]Res D Paso 2011 consejo 1 trim'!D24</f>
        <v>0</v>
      </c>
      <c r="E24" s="29">
        <f>+'[1]Res D Paso 2011 consejo 1 trim'!E24</f>
        <v>0</v>
      </c>
      <c r="F24" s="29">
        <f>+'[1]Res D Paso 2011 consejo 1 trim'!F24</f>
        <v>0</v>
      </c>
      <c r="G24" s="29">
        <f>+'[1]Res D Paso 2011 consejo 1 trim'!G24</f>
        <v>0</v>
      </c>
      <c r="H24" s="29">
        <f>+'[1]Res D Paso 2011 consejo 1 trim'!H24</f>
        <v>0</v>
      </c>
      <c r="I24" s="29">
        <f>+'[1]Res D Paso 2011 consejo 1 trim'!I24</f>
        <v>0</v>
      </c>
      <c r="J24" s="29">
        <f>+'[1]Res D Paso 2011 consejo 1 trim'!J24</f>
        <v>0</v>
      </c>
      <c r="K24" s="29">
        <f>+'[1]Res D Paso 2011 consejo 1 trim'!K24</f>
        <v>0</v>
      </c>
      <c r="L24" s="29">
        <f>+'[1]Res D Paso 2011 consejo 1 trim'!L24</f>
        <v>120</v>
      </c>
      <c r="M24" s="29">
        <f>+'[1]Res D Paso 2011 consejo 1 trim'!M24</f>
        <v>120</v>
      </c>
      <c r="N24" s="29">
        <f>+'[1]Res D Paso 2011 consejo 1 trim'!N24</f>
        <v>158.9</v>
      </c>
      <c r="O24" s="29">
        <f>+'[1]Res D Paso 2011 consejo 1 trim'!O24</f>
        <v>0</v>
      </c>
      <c r="P24" s="29">
        <f>+'[1]Res D Paso 2011 consejo 1 trim'!P24</f>
        <v>19068</v>
      </c>
    </row>
    <row r="25" spans="1:16" x14ac:dyDescent="0.25">
      <c r="A25" s="28" t="s">
        <v>46</v>
      </c>
      <c r="B25" s="29">
        <f>+'[1]Res D Paso 2011 consejo 1 trim'!B25</f>
        <v>0</v>
      </c>
      <c r="C25" s="29">
        <f>+'[1]Res D Paso 2011 consejo 1 trim'!C25</f>
        <v>0</v>
      </c>
      <c r="D25" s="29">
        <f>+'[1]Res D Paso 2011 consejo 1 trim'!D25</f>
        <v>0</v>
      </c>
      <c r="E25" s="29">
        <f>+'[1]Res D Paso 2011 consejo 1 trim'!E25</f>
        <v>0</v>
      </c>
      <c r="F25" s="29">
        <f>+'[1]Res D Paso 2011 consejo 1 trim'!F25</f>
        <v>0</v>
      </c>
      <c r="G25" s="29">
        <f>+'[1]Res D Paso 2011 consejo 1 trim'!G25</f>
        <v>0</v>
      </c>
      <c r="H25" s="29">
        <f>+'[1]Res D Paso 2011 consejo 1 trim'!H25</f>
        <v>0</v>
      </c>
      <c r="I25" s="29">
        <f>+'[1]Res D Paso 2011 consejo 1 trim'!I25</f>
        <v>0</v>
      </c>
      <c r="J25" s="29">
        <f>+'[1]Res D Paso 2011 consejo 1 trim'!J25</f>
        <v>0</v>
      </c>
      <c r="K25" s="29">
        <f>+'[1]Res D Paso 2011 consejo 1 trim'!K25</f>
        <v>0</v>
      </c>
      <c r="L25" s="29">
        <f>+'[1]Res D Paso 2011 consejo 1 trim'!L25</f>
        <v>0</v>
      </c>
      <c r="M25" s="29">
        <f>+'[1]Res D Paso 2011 consejo 1 trim'!M25</f>
        <v>0</v>
      </c>
      <c r="N25" s="29">
        <f>+'[1]Res D Paso 2011 consejo 1 trim'!N25</f>
        <v>0</v>
      </c>
      <c r="O25" s="29">
        <f>+'[1]Res D Paso 2011 consejo 1 trim'!O25</f>
        <v>0</v>
      </c>
      <c r="P25" s="29">
        <f>+'[1]Res D Paso 2011 consejo 1 trim'!P25</f>
        <v>0</v>
      </c>
    </row>
    <row r="26" spans="1:16" ht="16.5" thickBot="1" x14ac:dyDescent="0.3">
      <c r="A26" s="34" t="s">
        <v>47</v>
      </c>
      <c r="B26" s="31">
        <f>SUM(B24:B25)</f>
        <v>1</v>
      </c>
      <c r="C26" s="31">
        <f t="shared" ref="C26:M26" si="11">SUM(C24:C25)</f>
        <v>1</v>
      </c>
      <c r="D26" s="31">
        <f t="shared" si="11"/>
        <v>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31">
        <f t="shared" si="11"/>
        <v>0</v>
      </c>
      <c r="L26" s="31">
        <f t="shared" si="11"/>
        <v>120</v>
      </c>
      <c r="M26" s="31">
        <f t="shared" si="11"/>
        <v>120</v>
      </c>
      <c r="N26" s="32">
        <f t="shared" ref="N26" si="12">+P26/M26</f>
        <v>158.9</v>
      </c>
      <c r="O26" s="31">
        <f t="shared" ref="O26:P26" si="13">SUM(O24:O25)</f>
        <v>0</v>
      </c>
      <c r="P26" s="31">
        <f t="shared" si="13"/>
        <v>19068</v>
      </c>
    </row>
    <row r="27" spans="1:16" ht="17.25" thickTop="1" thickBot="1" x14ac:dyDescent="0.3">
      <c r="A27" s="35" t="s">
        <v>44</v>
      </c>
      <c r="B27" s="36">
        <f>+B23+B26</f>
        <v>55</v>
      </c>
      <c r="C27" s="36">
        <f t="shared" ref="C27:M27" si="14">+C23+C26</f>
        <v>155</v>
      </c>
      <c r="D27" s="36">
        <f t="shared" si="14"/>
        <v>634</v>
      </c>
      <c r="E27" s="36">
        <f t="shared" si="14"/>
        <v>526</v>
      </c>
      <c r="F27" s="36">
        <f t="shared" si="14"/>
        <v>0</v>
      </c>
      <c r="G27" s="36">
        <f t="shared" si="14"/>
        <v>0</v>
      </c>
      <c r="H27" s="36">
        <f t="shared" si="14"/>
        <v>0</v>
      </c>
      <c r="I27" s="36">
        <f t="shared" si="14"/>
        <v>1160</v>
      </c>
      <c r="J27" s="36">
        <f t="shared" si="14"/>
        <v>50018</v>
      </c>
      <c r="K27" s="36">
        <f t="shared" si="14"/>
        <v>34800</v>
      </c>
      <c r="L27" s="36">
        <f t="shared" si="14"/>
        <v>18600</v>
      </c>
      <c r="M27" s="36">
        <f t="shared" si="14"/>
        <v>103418</v>
      </c>
      <c r="N27" s="37"/>
      <c r="O27" s="36">
        <f t="shared" ref="O27:P27" si="15">+O23+O26</f>
        <v>8374394.2000000002</v>
      </c>
      <c r="P27" s="36">
        <f t="shared" si="15"/>
        <v>17532739.199999999</v>
      </c>
    </row>
    <row r="28" spans="1:16" ht="16.5" thickTop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5.7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5.75" x14ac:dyDescent="0.25">
      <c r="A30" s="38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5.75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5.75" x14ac:dyDescent="0.25">
      <c r="A32" s="48" t="s">
        <v>28</v>
      </c>
      <c r="B32" s="48" t="s">
        <v>29</v>
      </c>
      <c r="C32" s="48" t="s">
        <v>30</v>
      </c>
      <c r="D32" s="50" t="s">
        <v>31</v>
      </c>
      <c r="E32" s="51"/>
      <c r="F32" s="51"/>
      <c r="G32" s="51"/>
      <c r="H32" s="51"/>
      <c r="I32" s="51"/>
      <c r="J32" s="46" t="s">
        <v>32</v>
      </c>
      <c r="K32" s="46" t="s">
        <v>33</v>
      </c>
      <c r="L32" s="46" t="s">
        <v>34</v>
      </c>
      <c r="M32" s="46" t="s">
        <v>35</v>
      </c>
      <c r="N32" s="46" t="s">
        <v>36</v>
      </c>
      <c r="O32" s="46" t="s">
        <v>37</v>
      </c>
      <c r="P32" s="46" t="s">
        <v>38</v>
      </c>
    </row>
    <row r="33" spans="1:16" ht="15.75" x14ac:dyDescent="0.25">
      <c r="A33" s="49"/>
      <c r="B33" s="49"/>
      <c r="C33" s="49"/>
      <c r="D33" s="27" t="s">
        <v>39</v>
      </c>
      <c r="E33" s="27" t="s">
        <v>40</v>
      </c>
      <c r="F33" s="27" t="s">
        <v>41</v>
      </c>
      <c r="G33" s="27" t="s">
        <v>42</v>
      </c>
      <c r="H33" s="27" t="s">
        <v>43</v>
      </c>
      <c r="I33" s="27" t="s">
        <v>44</v>
      </c>
      <c r="J33" s="47"/>
      <c r="K33" s="47"/>
      <c r="L33" s="47"/>
      <c r="M33" s="47"/>
      <c r="N33" s="47"/>
      <c r="O33" s="47"/>
      <c r="P33" s="47"/>
    </row>
    <row r="34" spans="1:16" x14ac:dyDescent="0.25">
      <c r="A34" s="28" t="s">
        <v>45</v>
      </c>
      <c r="B34" s="29">
        <f>+'[1]Res D Paso 2011 consejo 1 trim'!B34</f>
        <v>53</v>
      </c>
      <c r="C34" s="29">
        <f>+'[1]Res D Paso 2011 consejo 1 trim'!C34</f>
        <v>147</v>
      </c>
      <c r="D34" s="29">
        <f>+'[1]Res D Paso 2011 consejo 1 trim'!D34</f>
        <v>573</v>
      </c>
      <c r="E34" s="29">
        <f>+'[1]Res D Paso 2011 consejo 1 trim'!E34</f>
        <v>524</v>
      </c>
      <c r="F34" s="29">
        <f>+'[1]Res D Paso 2011 consejo 1 trim'!F34</f>
        <v>0</v>
      </c>
      <c r="G34" s="29">
        <f>+'[1]Res D Paso 2011 consejo 1 trim'!G34</f>
        <v>0</v>
      </c>
      <c r="H34" s="29">
        <f>+'[1]Res D Paso 2011 consejo 1 trim'!H34</f>
        <v>0</v>
      </c>
      <c r="I34" s="29">
        <f>+'[1]Res D Paso 2011 consejo 1 trim'!I34</f>
        <v>1097</v>
      </c>
      <c r="J34" s="29">
        <f>+'[1]Res D Paso 2011 consejo 1 trim'!J34</f>
        <v>46715</v>
      </c>
      <c r="K34" s="29">
        <f>+'[1]Res D Paso 2011 consejo 1 trim'!K34</f>
        <v>32910</v>
      </c>
      <c r="L34" s="29">
        <f>+'[1]Res D Paso 2011 consejo 1 trim'!L34</f>
        <v>149280</v>
      </c>
      <c r="M34" s="29">
        <f>+'[1]Res D Paso 2011 consejo 1 trim'!M34</f>
        <v>228905</v>
      </c>
      <c r="N34" s="29">
        <f>+'[1]Res D Paso 2011 consejo 1 trim'!N34</f>
        <v>172.85639238985604</v>
      </c>
      <c r="O34" s="29">
        <f>+'[1]Res D Paso 2011 consejo 1 trim'!O34</f>
        <v>8116070.5</v>
      </c>
      <c r="P34" s="29">
        <f>+'[1]Res D Paso 2011 consejo 1 trim'!P34</f>
        <v>39567692.5</v>
      </c>
    </row>
    <row r="35" spans="1:16" x14ac:dyDescent="0.25">
      <c r="A35" s="28" t="s">
        <v>46</v>
      </c>
      <c r="B35" s="29">
        <f>+'[1]Res D Paso 2011 consejo 1 trim'!B35</f>
        <v>0</v>
      </c>
      <c r="C35" s="29">
        <f>+'[1]Res D Paso 2011 consejo 1 trim'!C35</f>
        <v>0</v>
      </c>
      <c r="D35" s="29">
        <f>+'[1]Res D Paso 2011 consejo 1 trim'!D35</f>
        <v>0</v>
      </c>
      <c r="E35" s="29">
        <f>+'[1]Res D Paso 2011 consejo 1 trim'!E35</f>
        <v>0</v>
      </c>
      <c r="F35" s="29">
        <f>+'[1]Res D Paso 2011 consejo 1 trim'!F35</f>
        <v>0</v>
      </c>
      <c r="G35" s="29">
        <f>+'[1]Res D Paso 2011 consejo 1 trim'!G35</f>
        <v>0</v>
      </c>
      <c r="H35" s="29">
        <f>+'[1]Res D Paso 2011 consejo 1 trim'!H35</f>
        <v>0</v>
      </c>
      <c r="I35" s="29">
        <f>+'[1]Res D Paso 2011 consejo 1 trim'!I35</f>
        <v>0</v>
      </c>
      <c r="J35" s="29">
        <f>+'[1]Res D Paso 2011 consejo 1 trim'!J35</f>
        <v>0</v>
      </c>
      <c r="K35" s="29">
        <f>+'[1]Res D Paso 2011 consejo 1 trim'!K35</f>
        <v>0</v>
      </c>
      <c r="L35" s="29">
        <f>+'[1]Res D Paso 2011 consejo 1 trim'!L35</f>
        <v>0</v>
      </c>
      <c r="M35" s="29">
        <f>+'[1]Res D Paso 2011 consejo 1 trim'!M35</f>
        <v>0</v>
      </c>
      <c r="N35" s="29">
        <f>+'[1]Res D Paso 2011 consejo 1 trim'!N35</f>
        <v>0</v>
      </c>
      <c r="O35" s="29">
        <f>+'[1]Res D Paso 2011 consejo 1 trim'!O35</f>
        <v>0</v>
      </c>
      <c r="P35" s="29">
        <f>+'[1]Res D Paso 2011 consejo 1 trim'!P35</f>
        <v>0</v>
      </c>
    </row>
    <row r="36" spans="1:16" ht="16.5" thickBot="1" x14ac:dyDescent="0.3">
      <c r="A36" s="30" t="s">
        <v>47</v>
      </c>
      <c r="B36" s="31">
        <f>SUM(B34:B35)</f>
        <v>53</v>
      </c>
      <c r="C36" s="31">
        <f t="shared" ref="C36:M36" si="16">SUM(C34:C35)</f>
        <v>147</v>
      </c>
      <c r="D36" s="31">
        <f t="shared" si="16"/>
        <v>573</v>
      </c>
      <c r="E36" s="31">
        <f t="shared" si="16"/>
        <v>524</v>
      </c>
      <c r="F36" s="31">
        <f t="shared" si="16"/>
        <v>0</v>
      </c>
      <c r="G36" s="31">
        <f t="shared" si="16"/>
        <v>0</v>
      </c>
      <c r="H36" s="31">
        <f t="shared" si="16"/>
        <v>0</v>
      </c>
      <c r="I36" s="31">
        <f t="shared" si="16"/>
        <v>1097</v>
      </c>
      <c r="J36" s="31">
        <f t="shared" si="16"/>
        <v>46715</v>
      </c>
      <c r="K36" s="31">
        <f t="shared" si="16"/>
        <v>32910</v>
      </c>
      <c r="L36" s="31">
        <f t="shared" si="16"/>
        <v>149280</v>
      </c>
      <c r="M36" s="31">
        <f t="shared" si="16"/>
        <v>228905</v>
      </c>
      <c r="N36" s="32">
        <f t="shared" ref="N36" si="17">+P36/M36</f>
        <v>172.85639238985604</v>
      </c>
      <c r="O36" s="31">
        <f t="shared" ref="O36:P36" si="18">SUM(O34:O35)</f>
        <v>8116070.5</v>
      </c>
      <c r="P36" s="31">
        <f t="shared" si="18"/>
        <v>39567692.5</v>
      </c>
    </row>
    <row r="37" spans="1:16" ht="15.75" thickTop="1" x14ac:dyDescent="0.25">
      <c r="A37" s="33" t="s">
        <v>48</v>
      </c>
      <c r="B37" s="29">
        <f>+'[1]Res D Paso 2011 consejo 1 trim'!B37</f>
        <v>1</v>
      </c>
      <c r="C37" s="29">
        <f>+'[1]Res D Paso 2011 consejo 1 trim'!C37</f>
        <v>2</v>
      </c>
      <c r="D37" s="29">
        <f>+'[1]Res D Paso 2011 consejo 1 trim'!D37</f>
        <v>1</v>
      </c>
      <c r="E37" s="29">
        <f>+'[1]Res D Paso 2011 consejo 1 trim'!E37</f>
        <v>19</v>
      </c>
      <c r="F37" s="29">
        <f>+'[1]Res D Paso 2011 consejo 1 trim'!F37</f>
        <v>0</v>
      </c>
      <c r="G37" s="29">
        <f>+'[1]Res D Paso 2011 consejo 1 trim'!G37</f>
        <v>0</v>
      </c>
      <c r="H37" s="29">
        <f>+'[1]Res D Paso 2011 consejo 1 trim'!H37</f>
        <v>0</v>
      </c>
      <c r="I37" s="29">
        <f>+'[1]Res D Paso 2011 consejo 1 trim'!I37</f>
        <v>20</v>
      </c>
      <c r="J37" s="29">
        <f>+'[1]Res D Paso 2011 consejo 1 trim'!J37</f>
        <v>50</v>
      </c>
      <c r="K37" s="29">
        <f>+'[1]Res D Paso 2011 consejo 1 trim'!K37</f>
        <v>600</v>
      </c>
      <c r="L37" s="29">
        <f>+'[1]Res D Paso 2011 consejo 1 trim'!L37</f>
        <v>240</v>
      </c>
      <c r="M37" s="29">
        <f>+'[1]Res D Paso 2011 consejo 1 trim'!M37</f>
        <v>890</v>
      </c>
      <c r="N37" s="29">
        <f>+'[1]Res D Paso 2011 consejo 1 trim'!N37</f>
        <v>120.49438202247191</v>
      </c>
      <c r="O37" s="29">
        <f>+'[1]Res D Paso 2011 consejo 1 trim'!O37</f>
        <v>2615.0000000000005</v>
      </c>
      <c r="P37" s="29">
        <f>+'[1]Res D Paso 2011 consejo 1 trim'!P37</f>
        <v>107240</v>
      </c>
    </row>
    <row r="38" spans="1:16" x14ac:dyDescent="0.25">
      <c r="A38" s="28" t="s">
        <v>46</v>
      </c>
      <c r="B38" s="29">
        <f>+'[1]Res D Paso 2011 consejo 1 trim'!B38</f>
        <v>0</v>
      </c>
      <c r="C38" s="29">
        <f>+'[1]Res D Paso 2011 consejo 1 trim'!C38</f>
        <v>0</v>
      </c>
      <c r="D38" s="29">
        <f>+'[1]Res D Paso 2011 consejo 1 trim'!D38</f>
        <v>0</v>
      </c>
      <c r="E38" s="29">
        <f>+'[1]Res D Paso 2011 consejo 1 trim'!E38</f>
        <v>0</v>
      </c>
      <c r="F38" s="29">
        <f>+'[1]Res D Paso 2011 consejo 1 trim'!F38</f>
        <v>0</v>
      </c>
      <c r="G38" s="29">
        <f>+'[1]Res D Paso 2011 consejo 1 trim'!G38</f>
        <v>0</v>
      </c>
      <c r="H38" s="29">
        <f>+'[1]Res D Paso 2011 consejo 1 trim'!H38</f>
        <v>0</v>
      </c>
      <c r="I38" s="29">
        <f>+'[1]Res D Paso 2011 consejo 1 trim'!I38</f>
        <v>0</v>
      </c>
      <c r="J38" s="29">
        <f>+'[1]Res D Paso 2011 consejo 1 trim'!J38</f>
        <v>0</v>
      </c>
      <c r="K38" s="29">
        <f>+'[1]Res D Paso 2011 consejo 1 trim'!K38</f>
        <v>0</v>
      </c>
      <c r="L38" s="29">
        <f>+'[1]Res D Paso 2011 consejo 1 trim'!L38</f>
        <v>0</v>
      </c>
      <c r="M38" s="29">
        <f>+'[1]Res D Paso 2011 consejo 1 trim'!M38</f>
        <v>0</v>
      </c>
      <c r="N38" s="29">
        <f>+'[1]Res D Paso 2011 consejo 1 trim'!N38</f>
        <v>0</v>
      </c>
      <c r="O38" s="29">
        <f>+'[1]Res D Paso 2011 consejo 1 trim'!O38</f>
        <v>0</v>
      </c>
      <c r="P38" s="29">
        <f>+'[1]Res D Paso 2011 consejo 1 trim'!P38</f>
        <v>0</v>
      </c>
    </row>
    <row r="39" spans="1:16" ht="16.5" thickBot="1" x14ac:dyDescent="0.3">
      <c r="A39" s="34" t="s">
        <v>47</v>
      </c>
      <c r="B39" s="31">
        <f>SUM(B37:B38)</f>
        <v>1</v>
      </c>
      <c r="C39" s="31">
        <f t="shared" ref="C39:M39" si="19">SUM(C37:C38)</f>
        <v>2</v>
      </c>
      <c r="D39" s="31">
        <f t="shared" si="19"/>
        <v>1</v>
      </c>
      <c r="E39" s="31">
        <f t="shared" si="19"/>
        <v>19</v>
      </c>
      <c r="F39" s="31">
        <f t="shared" si="19"/>
        <v>0</v>
      </c>
      <c r="G39" s="31">
        <f t="shared" si="19"/>
        <v>0</v>
      </c>
      <c r="H39" s="31">
        <f t="shared" si="19"/>
        <v>0</v>
      </c>
      <c r="I39" s="31">
        <f t="shared" si="19"/>
        <v>20</v>
      </c>
      <c r="J39" s="31">
        <f t="shared" si="19"/>
        <v>50</v>
      </c>
      <c r="K39" s="31">
        <f t="shared" si="19"/>
        <v>600</v>
      </c>
      <c r="L39" s="31">
        <f t="shared" si="19"/>
        <v>240</v>
      </c>
      <c r="M39" s="31">
        <f t="shared" si="19"/>
        <v>890</v>
      </c>
      <c r="N39" s="32">
        <f t="shared" ref="N39" si="20">+P39/M39</f>
        <v>120.49438202247191</v>
      </c>
      <c r="O39" s="31">
        <f t="shared" ref="O39:P39" si="21">SUM(O37:O38)</f>
        <v>2615.0000000000005</v>
      </c>
      <c r="P39" s="31">
        <f t="shared" si="21"/>
        <v>107240</v>
      </c>
    </row>
    <row r="40" spans="1:16" ht="17.25" thickTop="1" thickBot="1" x14ac:dyDescent="0.3">
      <c r="A40" s="35" t="s">
        <v>44</v>
      </c>
      <c r="B40" s="36">
        <f>+B36+B39</f>
        <v>54</v>
      </c>
      <c r="C40" s="36">
        <f t="shared" ref="C40:M40" si="22">+C36+C39</f>
        <v>149</v>
      </c>
      <c r="D40" s="36">
        <f t="shared" si="22"/>
        <v>574</v>
      </c>
      <c r="E40" s="36">
        <f t="shared" si="22"/>
        <v>543</v>
      </c>
      <c r="F40" s="36">
        <f t="shared" si="22"/>
        <v>0</v>
      </c>
      <c r="G40" s="36">
        <f t="shared" si="22"/>
        <v>0</v>
      </c>
      <c r="H40" s="36">
        <f t="shared" si="22"/>
        <v>0</v>
      </c>
      <c r="I40" s="36">
        <f t="shared" si="22"/>
        <v>1117</v>
      </c>
      <c r="J40" s="36">
        <f t="shared" si="22"/>
        <v>46765</v>
      </c>
      <c r="K40" s="36">
        <f t="shared" si="22"/>
        <v>33510</v>
      </c>
      <c r="L40" s="36">
        <f t="shared" si="22"/>
        <v>149520</v>
      </c>
      <c r="M40" s="36">
        <f t="shared" si="22"/>
        <v>229795</v>
      </c>
      <c r="N40" s="37"/>
      <c r="O40" s="36">
        <f t="shared" ref="O40:P40" si="23">+O36+O39</f>
        <v>8118685.5</v>
      </c>
      <c r="P40" s="36">
        <f t="shared" si="23"/>
        <v>39674932.5</v>
      </c>
    </row>
    <row r="41" spans="1:16" ht="16.5" thickTop="1" x14ac:dyDescent="0.25">
      <c r="A41" s="3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5.75" x14ac:dyDescent="0.25">
      <c r="A42" s="38" t="s">
        <v>51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5.75" x14ac:dyDescent="0.25">
      <c r="A44" s="48" t="s">
        <v>28</v>
      </c>
      <c r="B44" s="48" t="s">
        <v>29</v>
      </c>
      <c r="C44" s="48" t="s">
        <v>30</v>
      </c>
      <c r="D44" s="50" t="s">
        <v>31</v>
      </c>
      <c r="E44" s="51"/>
      <c r="F44" s="51"/>
      <c r="G44" s="51"/>
      <c r="H44" s="51"/>
      <c r="I44" s="51"/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</row>
    <row r="45" spans="1:16" ht="15.75" x14ac:dyDescent="0.25">
      <c r="A45" s="49"/>
      <c r="B45" s="49"/>
      <c r="C45" s="49"/>
      <c r="D45" s="27" t="s">
        <v>39</v>
      </c>
      <c r="E45" s="27" t="s">
        <v>40</v>
      </c>
      <c r="F45" s="27" t="s">
        <v>41</v>
      </c>
      <c r="G45" s="27" t="s">
        <v>42</v>
      </c>
      <c r="H45" s="27" t="s">
        <v>43</v>
      </c>
      <c r="I45" s="27" t="s">
        <v>44</v>
      </c>
      <c r="J45" s="47"/>
      <c r="K45" s="47"/>
      <c r="L45" s="47"/>
      <c r="M45" s="47"/>
      <c r="N45" s="47"/>
      <c r="O45" s="47"/>
      <c r="P45" s="47"/>
    </row>
    <row r="46" spans="1:16" x14ac:dyDescent="0.25">
      <c r="A46" s="28" t="s">
        <v>45</v>
      </c>
      <c r="B46" s="29">
        <f>+'[1]Res D Paso 2011 consejo 2° trim'!B8</f>
        <v>51</v>
      </c>
      <c r="C46" s="29">
        <f>+'[1]Res D Paso 2011 consejo 2° trim'!C8</f>
        <v>120</v>
      </c>
      <c r="D46" s="29">
        <f>+'[1]Res D Paso 2011 consejo 2° trim'!D8</f>
        <v>590</v>
      </c>
      <c r="E46" s="29">
        <f>+'[1]Res D Paso 2011 consejo 2° trim'!E8</f>
        <v>581</v>
      </c>
      <c r="F46" s="29">
        <f>+'[1]Res D Paso 2011 consejo 2° trim'!F8</f>
        <v>0</v>
      </c>
      <c r="G46" s="29">
        <f>+'[1]Res D Paso 2011 consejo 2° trim'!G8</f>
        <v>0</v>
      </c>
      <c r="H46" s="29">
        <f>+'[1]Res D Paso 2011 consejo 2° trim'!H8</f>
        <v>0</v>
      </c>
      <c r="I46" s="29">
        <f>+'[1]Res D Paso 2011 consejo 2° trim'!I8</f>
        <v>1171</v>
      </c>
      <c r="J46" s="29">
        <f>+'[1]Res D Paso 2011 consejo 2° trim'!J8</f>
        <v>46890</v>
      </c>
      <c r="K46" s="29">
        <f>+'[1]Res D Paso 2011 consejo 2° trim'!K8</f>
        <v>35130</v>
      </c>
      <c r="L46" s="29">
        <f>+'[1]Res D Paso 2011 consejo 2° trim'!L8</f>
        <v>18000</v>
      </c>
      <c r="M46" s="29">
        <f>+'[1]Res D Paso 2011 consejo 2° trim'!M8</f>
        <v>100020</v>
      </c>
      <c r="N46" s="29">
        <f>+'[1]Res D Paso 2011 consejo 2° trim'!N8</f>
        <v>169.26883623275344</v>
      </c>
      <c r="O46" s="29">
        <f>+'[1]Res D Paso 2011 consejo 2° trim'!O8</f>
        <v>7892130</v>
      </c>
      <c r="P46" s="29">
        <f>+'[1]Res D Paso 2011 consejo 2° trim'!P8</f>
        <v>16930269</v>
      </c>
    </row>
    <row r="47" spans="1:16" x14ac:dyDescent="0.25">
      <c r="A47" s="28" t="s">
        <v>46</v>
      </c>
      <c r="B47" s="29">
        <f>+'[1]Res D Paso 2011 consejo 2° trim'!B9</f>
        <v>0</v>
      </c>
      <c r="C47" s="29">
        <f>+'[1]Res D Paso 2011 consejo 2° trim'!C9</f>
        <v>0</v>
      </c>
      <c r="D47" s="29">
        <f>+'[1]Res D Paso 2011 consejo 2° trim'!D9</f>
        <v>0</v>
      </c>
      <c r="E47" s="29">
        <f>+'[1]Res D Paso 2011 consejo 2° trim'!E9</f>
        <v>0</v>
      </c>
      <c r="F47" s="29">
        <f>+'[1]Res D Paso 2011 consejo 2° trim'!F9</f>
        <v>0</v>
      </c>
      <c r="G47" s="29">
        <f>+'[1]Res D Paso 2011 consejo 2° trim'!G9</f>
        <v>0</v>
      </c>
      <c r="H47" s="29">
        <f>+'[1]Res D Paso 2011 consejo 2° trim'!H9</f>
        <v>0</v>
      </c>
      <c r="I47" s="29">
        <f>+'[1]Res D Paso 2011 consejo 2° trim'!I9</f>
        <v>0</v>
      </c>
      <c r="J47" s="29">
        <f>+'[1]Res D Paso 2011 consejo 2° trim'!J9</f>
        <v>0</v>
      </c>
      <c r="K47" s="29">
        <f>+'[1]Res D Paso 2011 consejo 2° trim'!K9</f>
        <v>0</v>
      </c>
      <c r="L47" s="29">
        <f>+'[1]Res D Paso 2011 consejo 2° trim'!L9</f>
        <v>0</v>
      </c>
      <c r="M47" s="29">
        <f>+'[1]Res D Paso 2011 consejo 2° trim'!M9</f>
        <v>0</v>
      </c>
      <c r="N47" s="29">
        <f>+'[1]Res D Paso 2011 consejo 2° trim'!N9</f>
        <v>0</v>
      </c>
      <c r="O47" s="29">
        <f>+'[1]Res D Paso 2011 consejo 2° trim'!O9</f>
        <v>0</v>
      </c>
      <c r="P47" s="29">
        <f>+'[1]Res D Paso 2011 consejo 2° trim'!P9</f>
        <v>0</v>
      </c>
    </row>
    <row r="48" spans="1:16" ht="16.5" thickBot="1" x14ac:dyDescent="0.3">
      <c r="A48" s="30" t="s">
        <v>47</v>
      </c>
      <c r="B48" s="31">
        <f>SUM(B46:B47)</f>
        <v>51</v>
      </c>
      <c r="C48" s="31">
        <f t="shared" ref="C48:M48" si="24">SUM(C46:C47)</f>
        <v>120</v>
      </c>
      <c r="D48" s="31">
        <f t="shared" si="24"/>
        <v>590</v>
      </c>
      <c r="E48" s="31">
        <f t="shared" si="24"/>
        <v>581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1171</v>
      </c>
      <c r="J48" s="31">
        <f t="shared" si="24"/>
        <v>46890</v>
      </c>
      <c r="K48" s="31">
        <f t="shared" si="24"/>
        <v>35130</v>
      </c>
      <c r="L48" s="31">
        <f t="shared" si="24"/>
        <v>18000</v>
      </c>
      <c r="M48" s="31">
        <f t="shared" si="24"/>
        <v>100020</v>
      </c>
      <c r="N48" s="32">
        <f t="shared" ref="N48" si="25">+P48/M48</f>
        <v>169.26883623275344</v>
      </c>
      <c r="O48" s="31">
        <f t="shared" ref="O48:P48" si="26">SUM(O46:O47)</f>
        <v>7892130</v>
      </c>
      <c r="P48" s="31">
        <f t="shared" si="26"/>
        <v>16930269</v>
      </c>
    </row>
    <row r="49" spans="1:16" ht="15.75" thickTop="1" x14ac:dyDescent="0.25">
      <c r="A49" s="33" t="s">
        <v>48</v>
      </c>
      <c r="B49" s="29">
        <f>+'[1]Res D Paso 2011 consejo 2° trim'!B11</f>
        <v>5</v>
      </c>
      <c r="C49" s="29">
        <f>+'[1]Res D Paso 2011 consejo 2° trim'!C11</f>
        <v>14</v>
      </c>
      <c r="D49" s="29">
        <f>+'[1]Res D Paso 2011 consejo 2° trim'!D11</f>
        <v>40</v>
      </c>
      <c r="E49" s="29">
        <f>+'[1]Res D Paso 2011 consejo 2° trim'!E11</f>
        <v>38</v>
      </c>
      <c r="F49" s="29">
        <f>+'[1]Res D Paso 2011 consejo 2° trim'!F11</f>
        <v>0</v>
      </c>
      <c r="G49" s="29">
        <f>+'[1]Res D Paso 2011 consejo 2° trim'!G11</f>
        <v>0</v>
      </c>
      <c r="H49" s="29">
        <f>+'[1]Res D Paso 2011 consejo 2° trim'!H11</f>
        <v>0</v>
      </c>
      <c r="I49" s="29">
        <f>+'[1]Res D Paso 2011 consejo 2° trim'!I11</f>
        <v>78</v>
      </c>
      <c r="J49" s="29">
        <f>+'[1]Res D Paso 2011 consejo 2° trim'!J11</f>
        <v>2740</v>
      </c>
      <c r="K49" s="29">
        <f>+'[1]Res D Paso 2011 consejo 2° trim'!K11</f>
        <v>1920</v>
      </c>
      <c r="L49" s="29">
        <f>+'[1]Res D Paso 2011 consejo 2° trim'!L11</f>
        <v>1680</v>
      </c>
      <c r="M49" s="29">
        <f>+'[1]Res D Paso 2011 consejo 2° trim'!M11</f>
        <v>6340</v>
      </c>
      <c r="N49" s="29">
        <f>+'[1]Res D Paso 2011 consejo 2° trim'!N11</f>
        <v>104.56529968454258</v>
      </c>
      <c r="O49" s="29">
        <f>+'[1]Res D Paso 2011 consejo 2° trim'!O11</f>
        <v>302329</v>
      </c>
      <c r="P49" s="29">
        <f>+'[1]Res D Paso 2011 consejo 2° trim'!P11</f>
        <v>662944</v>
      </c>
    </row>
    <row r="50" spans="1:16" x14ac:dyDescent="0.25">
      <c r="A50" s="28" t="s">
        <v>46</v>
      </c>
      <c r="B50" s="29">
        <f>+'[1]Res D Paso 2011 consejo 2° trim'!B12</f>
        <v>0</v>
      </c>
      <c r="C50" s="29">
        <f>+'[1]Res D Paso 2011 consejo 2° trim'!C12</f>
        <v>0</v>
      </c>
      <c r="D50" s="29">
        <f>+'[1]Res D Paso 2011 consejo 2° trim'!D12</f>
        <v>0</v>
      </c>
      <c r="E50" s="29">
        <f>+'[1]Res D Paso 2011 consejo 2° trim'!E12</f>
        <v>0</v>
      </c>
      <c r="F50" s="29">
        <f>+'[1]Res D Paso 2011 consejo 2° trim'!F12</f>
        <v>0</v>
      </c>
      <c r="G50" s="29">
        <f>+'[1]Res D Paso 2011 consejo 2° trim'!G12</f>
        <v>0</v>
      </c>
      <c r="H50" s="29">
        <f>+'[1]Res D Paso 2011 consejo 2° trim'!H12</f>
        <v>0</v>
      </c>
      <c r="I50" s="29">
        <f>+'[1]Res D Paso 2011 consejo 2° trim'!I12</f>
        <v>0</v>
      </c>
      <c r="J50" s="29">
        <f>+'[1]Res D Paso 2011 consejo 2° trim'!J12</f>
        <v>0</v>
      </c>
      <c r="K50" s="29">
        <f>+'[1]Res D Paso 2011 consejo 2° trim'!K12</f>
        <v>0</v>
      </c>
      <c r="L50" s="29">
        <f>+'[1]Res D Paso 2011 consejo 2° trim'!L12</f>
        <v>0</v>
      </c>
      <c r="M50" s="29">
        <f>+'[1]Res D Paso 2011 consejo 2° trim'!M12</f>
        <v>0</v>
      </c>
      <c r="N50" s="29">
        <f>+'[1]Res D Paso 2011 consejo 2° trim'!N12</f>
        <v>0</v>
      </c>
      <c r="O50" s="29">
        <f>+'[1]Res D Paso 2011 consejo 2° trim'!O12</f>
        <v>0</v>
      </c>
      <c r="P50" s="29">
        <f>+'[1]Res D Paso 2011 consejo 2° trim'!P12</f>
        <v>0</v>
      </c>
    </row>
    <row r="51" spans="1:16" ht="16.5" thickBot="1" x14ac:dyDescent="0.3">
      <c r="A51" s="34" t="s">
        <v>47</v>
      </c>
      <c r="B51" s="31">
        <f>SUM(B49:B50)</f>
        <v>5</v>
      </c>
      <c r="C51" s="31">
        <f t="shared" ref="C51:M51" si="27">SUM(C49:C50)</f>
        <v>14</v>
      </c>
      <c r="D51" s="31">
        <f t="shared" si="27"/>
        <v>40</v>
      </c>
      <c r="E51" s="31">
        <f t="shared" si="27"/>
        <v>38</v>
      </c>
      <c r="F51" s="31">
        <f t="shared" si="27"/>
        <v>0</v>
      </c>
      <c r="G51" s="31">
        <f t="shared" si="27"/>
        <v>0</v>
      </c>
      <c r="H51" s="31">
        <f t="shared" si="27"/>
        <v>0</v>
      </c>
      <c r="I51" s="31">
        <f t="shared" si="27"/>
        <v>78</v>
      </c>
      <c r="J51" s="31">
        <f t="shared" si="27"/>
        <v>2740</v>
      </c>
      <c r="K51" s="31">
        <f t="shared" si="27"/>
        <v>1920</v>
      </c>
      <c r="L51" s="31">
        <f t="shared" si="27"/>
        <v>1680</v>
      </c>
      <c r="M51" s="31">
        <f t="shared" si="27"/>
        <v>6340</v>
      </c>
      <c r="N51" s="32">
        <f t="shared" ref="N51" si="28">+P51/M51</f>
        <v>104.56529968454258</v>
      </c>
      <c r="O51" s="31">
        <f t="shared" ref="O51:P51" si="29">SUM(O49:O50)</f>
        <v>302329</v>
      </c>
      <c r="P51" s="31">
        <f t="shared" si="29"/>
        <v>662944</v>
      </c>
    </row>
    <row r="52" spans="1:16" ht="17.25" thickTop="1" thickBot="1" x14ac:dyDescent="0.3">
      <c r="A52" s="35" t="s">
        <v>44</v>
      </c>
      <c r="B52" s="36">
        <f>+B48+B51</f>
        <v>56</v>
      </c>
      <c r="C52" s="36">
        <f t="shared" ref="C52:M52" si="30">+C48+C51</f>
        <v>134</v>
      </c>
      <c r="D52" s="36">
        <f t="shared" si="30"/>
        <v>630</v>
      </c>
      <c r="E52" s="36">
        <f t="shared" si="30"/>
        <v>619</v>
      </c>
      <c r="F52" s="36">
        <f t="shared" si="30"/>
        <v>0</v>
      </c>
      <c r="G52" s="36">
        <f t="shared" si="30"/>
        <v>0</v>
      </c>
      <c r="H52" s="36">
        <f t="shared" si="30"/>
        <v>0</v>
      </c>
      <c r="I52" s="36">
        <f t="shared" si="30"/>
        <v>1249</v>
      </c>
      <c r="J52" s="36">
        <f t="shared" si="30"/>
        <v>49630</v>
      </c>
      <c r="K52" s="36">
        <f t="shared" si="30"/>
        <v>37050</v>
      </c>
      <c r="L52" s="36">
        <f t="shared" si="30"/>
        <v>19680</v>
      </c>
      <c r="M52" s="36">
        <f t="shared" si="30"/>
        <v>106360</v>
      </c>
      <c r="N52" s="37"/>
      <c r="O52" s="36">
        <f t="shared" ref="O52:P52" si="31">+O48+O51</f>
        <v>8194459</v>
      </c>
      <c r="P52" s="36">
        <f t="shared" si="31"/>
        <v>17593213</v>
      </c>
    </row>
    <row r="53" spans="1:16" ht="16.5" thickTop="1" x14ac:dyDescent="0.25">
      <c r="A53" s="3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5.75" x14ac:dyDescent="0.25">
      <c r="A54" s="3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5.75" x14ac:dyDescent="0.25">
      <c r="A55" s="38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5.75" x14ac:dyDescent="0.25">
      <c r="A57" s="48" t="s">
        <v>28</v>
      </c>
      <c r="B57" s="48" t="s">
        <v>29</v>
      </c>
      <c r="C57" s="48" t="s">
        <v>30</v>
      </c>
      <c r="D57" s="50" t="s">
        <v>31</v>
      </c>
      <c r="E57" s="51"/>
      <c r="F57" s="51"/>
      <c r="G57" s="51"/>
      <c r="H57" s="51"/>
      <c r="I57" s="51"/>
      <c r="J57" s="46" t="s">
        <v>32</v>
      </c>
      <c r="K57" s="46" t="s">
        <v>33</v>
      </c>
      <c r="L57" s="46" t="s">
        <v>34</v>
      </c>
      <c r="M57" s="46" t="s">
        <v>35</v>
      </c>
      <c r="N57" s="46" t="s">
        <v>36</v>
      </c>
      <c r="O57" s="46" t="s">
        <v>37</v>
      </c>
      <c r="P57" s="46" t="s">
        <v>38</v>
      </c>
    </row>
    <row r="58" spans="1:16" ht="15.75" x14ac:dyDescent="0.25">
      <c r="A58" s="49"/>
      <c r="B58" s="49"/>
      <c r="C58" s="49"/>
      <c r="D58" s="27" t="s">
        <v>39</v>
      </c>
      <c r="E58" s="27" t="s">
        <v>40</v>
      </c>
      <c r="F58" s="27" t="s">
        <v>41</v>
      </c>
      <c r="G58" s="27" t="s">
        <v>42</v>
      </c>
      <c r="H58" s="27" t="s">
        <v>43</v>
      </c>
      <c r="I58" s="27" t="s">
        <v>44</v>
      </c>
      <c r="J58" s="47"/>
      <c r="K58" s="47"/>
      <c r="L58" s="47"/>
      <c r="M58" s="47"/>
      <c r="N58" s="47"/>
      <c r="O58" s="47"/>
      <c r="P58" s="47"/>
    </row>
    <row r="59" spans="1:16" x14ac:dyDescent="0.25">
      <c r="A59" s="28" t="s">
        <v>45</v>
      </c>
      <c r="B59" s="29">
        <f>+'[1]Res D Paso 2011 consejo 2° trim'!B21</f>
        <v>66</v>
      </c>
      <c r="C59" s="29">
        <f>+'[1]Res D Paso 2011 consejo 2° trim'!C21</f>
        <v>187</v>
      </c>
      <c r="D59" s="29">
        <f>+'[1]Res D Paso 2011 consejo 2° trim'!D21</f>
        <v>726</v>
      </c>
      <c r="E59" s="29">
        <f>+'[1]Res D Paso 2011 consejo 2° trim'!E21</f>
        <v>745</v>
      </c>
      <c r="F59" s="29">
        <f>+'[1]Res D Paso 2011 consejo 2° trim'!F21</f>
        <v>0</v>
      </c>
      <c r="G59" s="29">
        <f>+'[1]Res D Paso 2011 consejo 2° trim'!G21</f>
        <v>0</v>
      </c>
      <c r="H59" s="29">
        <f>+'[1]Res D Paso 2011 consejo 2° trim'!H21</f>
        <v>0</v>
      </c>
      <c r="I59" s="29">
        <f>+'[1]Res D Paso 2011 consejo 2° trim'!I21</f>
        <v>1471</v>
      </c>
      <c r="J59" s="29">
        <f>+'[1]Res D Paso 2011 consejo 2° trim'!J21</f>
        <v>58300</v>
      </c>
      <c r="K59" s="29">
        <f>+'[1]Res D Paso 2011 consejo 2° trim'!K21</f>
        <v>44970</v>
      </c>
      <c r="L59" s="29">
        <f>+'[1]Res D Paso 2011 consejo 2° trim'!L21</f>
        <v>22440</v>
      </c>
      <c r="M59" s="29">
        <f>+'[1]Res D Paso 2011 consejo 2° trim'!M21</f>
        <v>125710</v>
      </c>
      <c r="N59" s="29">
        <f>+'[1]Res D Paso 2011 consejo 2° trim'!N21</f>
        <v>149.05264974942338</v>
      </c>
      <c r="O59" s="29">
        <f>+'[1]Res D Paso 2011 consejo 2° trim'!O21</f>
        <v>8070827</v>
      </c>
      <c r="P59" s="29">
        <f>+'[1]Res D Paso 2011 consejo 2° trim'!P21</f>
        <v>18737408.600000013</v>
      </c>
    </row>
    <row r="60" spans="1:16" x14ac:dyDescent="0.25">
      <c r="A60" s="28" t="s">
        <v>46</v>
      </c>
      <c r="B60" s="29">
        <f>+'[1]Res D Paso 2011 consejo 2° trim'!B22</f>
        <v>0</v>
      </c>
      <c r="C60" s="29">
        <f>+'[1]Res D Paso 2011 consejo 2° trim'!C22</f>
        <v>0</v>
      </c>
      <c r="D60" s="29">
        <f>+'[1]Res D Paso 2011 consejo 2° trim'!D22</f>
        <v>0</v>
      </c>
      <c r="E60" s="29">
        <f>+'[1]Res D Paso 2011 consejo 2° trim'!E22</f>
        <v>0</v>
      </c>
      <c r="F60" s="29">
        <f>+'[1]Res D Paso 2011 consejo 2° trim'!F22</f>
        <v>0</v>
      </c>
      <c r="G60" s="29">
        <f>+'[1]Res D Paso 2011 consejo 2° trim'!G22</f>
        <v>0</v>
      </c>
      <c r="H60" s="29">
        <f>+'[1]Res D Paso 2011 consejo 2° trim'!H22</f>
        <v>0</v>
      </c>
      <c r="I60" s="29">
        <f>+'[1]Res D Paso 2011 consejo 2° trim'!I22</f>
        <v>0</v>
      </c>
      <c r="J60" s="29">
        <f>+'[1]Res D Paso 2011 consejo 2° trim'!J22</f>
        <v>0</v>
      </c>
      <c r="K60" s="29">
        <f>+'[1]Res D Paso 2011 consejo 2° trim'!K22</f>
        <v>0</v>
      </c>
      <c r="L60" s="29">
        <f>+'[1]Res D Paso 2011 consejo 2° trim'!L22</f>
        <v>0</v>
      </c>
      <c r="M60" s="29">
        <f>+'[1]Res D Paso 2011 consejo 2° trim'!M22</f>
        <v>0</v>
      </c>
      <c r="N60" s="29">
        <f>+'[1]Res D Paso 2011 consejo 2° trim'!N22</f>
        <v>0</v>
      </c>
      <c r="O60" s="29">
        <f>+'[1]Res D Paso 2011 consejo 2° trim'!O22</f>
        <v>0</v>
      </c>
      <c r="P60" s="29">
        <f>+'[1]Res D Paso 2011 consejo 2° trim'!P22</f>
        <v>0</v>
      </c>
    </row>
    <row r="61" spans="1:16" ht="16.5" thickBot="1" x14ac:dyDescent="0.3">
      <c r="A61" s="30" t="s">
        <v>47</v>
      </c>
      <c r="B61" s="31">
        <f>SUM(B59:B60)</f>
        <v>66</v>
      </c>
      <c r="C61" s="31">
        <f t="shared" ref="C61:M61" si="32">SUM(C59:C60)</f>
        <v>187</v>
      </c>
      <c r="D61" s="31">
        <f t="shared" si="32"/>
        <v>726</v>
      </c>
      <c r="E61" s="31">
        <f t="shared" si="32"/>
        <v>745</v>
      </c>
      <c r="F61" s="31">
        <f t="shared" si="32"/>
        <v>0</v>
      </c>
      <c r="G61" s="31">
        <f t="shared" si="32"/>
        <v>0</v>
      </c>
      <c r="H61" s="31">
        <f t="shared" si="32"/>
        <v>0</v>
      </c>
      <c r="I61" s="31">
        <f t="shared" si="32"/>
        <v>1471</v>
      </c>
      <c r="J61" s="31">
        <f t="shared" si="32"/>
        <v>58300</v>
      </c>
      <c r="K61" s="31">
        <f t="shared" si="32"/>
        <v>44970</v>
      </c>
      <c r="L61" s="31">
        <f t="shared" si="32"/>
        <v>22440</v>
      </c>
      <c r="M61" s="31">
        <f t="shared" si="32"/>
        <v>125710</v>
      </c>
      <c r="N61" s="32">
        <f t="shared" ref="N61" si="33">+P61/M61</f>
        <v>149.05264974942338</v>
      </c>
      <c r="O61" s="31">
        <f t="shared" ref="O61:P61" si="34">SUM(O59:O60)</f>
        <v>8070827</v>
      </c>
      <c r="P61" s="31">
        <f t="shared" si="34"/>
        <v>18737408.600000013</v>
      </c>
    </row>
    <row r="62" spans="1:16" ht="15.75" thickTop="1" x14ac:dyDescent="0.25">
      <c r="A62" s="33" t="s">
        <v>48</v>
      </c>
      <c r="B62" s="29">
        <f>+'[1]Res D Paso 2011 consejo 2° trim'!B24</f>
        <v>9</v>
      </c>
      <c r="C62" s="29">
        <f>+'[1]Res D Paso 2011 consejo 2° trim'!C24</f>
        <v>13</v>
      </c>
      <c r="D62" s="29">
        <f>+'[1]Res D Paso 2011 consejo 2° trim'!D24</f>
        <v>76</v>
      </c>
      <c r="E62" s="29">
        <f>+'[1]Res D Paso 2011 consejo 2° trim'!E24</f>
        <v>43</v>
      </c>
      <c r="F62" s="29">
        <f>+'[1]Res D Paso 2011 consejo 2° trim'!F24</f>
        <v>0</v>
      </c>
      <c r="G62" s="29">
        <f>+'[1]Res D Paso 2011 consejo 2° trim'!G24</f>
        <v>0</v>
      </c>
      <c r="H62" s="29">
        <f>+'[1]Res D Paso 2011 consejo 2° trim'!H24</f>
        <v>0</v>
      </c>
      <c r="I62" s="29">
        <f>+'[1]Res D Paso 2011 consejo 2° trim'!I24</f>
        <v>119</v>
      </c>
      <c r="J62" s="29">
        <f>+'[1]Res D Paso 2011 consejo 2° trim'!J24</f>
        <v>4330</v>
      </c>
      <c r="K62" s="29">
        <f>+'[1]Res D Paso 2011 consejo 2° trim'!K24</f>
        <v>3630</v>
      </c>
      <c r="L62" s="29">
        <f>+'[1]Res D Paso 2011 consejo 2° trim'!L24</f>
        <v>1560</v>
      </c>
      <c r="M62" s="29">
        <f>+'[1]Res D Paso 2011 consejo 2° trim'!M24</f>
        <v>9520</v>
      </c>
      <c r="N62" s="29">
        <f>+'[1]Res D Paso 2011 consejo 2° trim'!N24</f>
        <v>47.379306722689073</v>
      </c>
      <c r="O62" s="29">
        <f>+'[1]Res D Paso 2011 consejo 2° trim'!O24</f>
        <v>159038.00000000003</v>
      </c>
      <c r="P62" s="29">
        <f>+'[1]Res D Paso 2011 consejo 2° trim'!P24</f>
        <v>451051</v>
      </c>
    </row>
    <row r="63" spans="1:16" x14ac:dyDescent="0.25">
      <c r="A63" s="28" t="s">
        <v>46</v>
      </c>
      <c r="B63" s="29">
        <f>+'[1]Res D Paso 2011 consejo 2° trim'!B25</f>
        <v>0</v>
      </c>
      <c r="C63" s="29">
        <f>+'[1]Res D Paso 2011 consejo 2° trim'!C25</f>
        <v>0</v>
      </c>
      <c r="D63" s="29">
        <f>+'[1]Res D Paso 2011 consejo 2° trim'!D25</f>
        <v>0</v>
      </c>
      <c r="E63" s="29">
        <f>+'[1]Res D Paso 2011 consejo 2° trim'!E25</f>
        <v>0</v>
      </c>
      <c r="F63" s="29">
        <f>+'[1]Res D Paso 2011 consejo 2° trim'!F25</f>
        <v>0</v>
      </c>
      <c r="G63" s="29">
        <f>+'[1]Res D Paso 2011 consejo 2° trim'!G25</f>
        <v>0</v>
      </c>
      <c r="H63" s="29">
        <f>+'[1]Res D Paso 2011 consejo 2° trim'!H25</f>
        <v>0</v>
      </c>
      <c r="I63" s="29">
        <f>+'[1]Res D Paso 2011 consejo 2° trim'!I25</f>
        <v>0</v>
      </c>
      <c r="J63" s="29">
        <f>+'[1]Res D Paso 2011 consejo 2° trim'!J25</f>
        <v>0</v>
      </c>
      <c r="K63" s="29">
        <f>+'[1]Res D Paso 2011 consejo 2° trim'!K25</f>
        <v>0</v>
      </c>
      <c r="L63" s="29">
        <f>+'[1]Res D Paso 2011 consejo 2° trim'!L25</f>
        <v>0</v>
      </c>
      <c r="M63" s="29">
        <f>+'[1]Res D Paso 2011 consejo 2° trim'!M25</f>
        <v>0</v>
      </c>
      <c r="N63" s="29">
        <f>+'[1]Res D Paso 2011 consejo 2° trim'!N25</f>
        <v>0</v>
      </c>
      <c r="O63" s="29">
        <f>+'[1]Res D Paso 2011 consejo 2° trim'!O25</f>
        <v>0</v>
      </c>
      <c r="P63" s="29">
        <f>+'[1]Res D Paso 2011 consejo 2° trim'!P25</f>
        <v>0</v>
      </c>
    </row>
    <row r="64" spans="1:16" ht="16.5" thickBot="1" x14ac:dyDescent="0.3">
      <c r="A64" s="34" t="s">
        <v>47</v>
      </c>
      <c r="B64" s="31">
        <f>SUM(B62:B63)</f>
        <v>9</v>
      </c>
      <c r="C64" s="31">
        <f t="shared" ref="C64:M64" si="35">SUM(C62:C63)</f>
        <v>13</v>
      </c>
      <c r="D64" s="31">
        <f t="shared" si="35"/>
        <v>76</v>
      </c>
      <c r="E64" s="31">
        <f t="shared" si="35"/>
        <v>43</v>
      </c>
      <c r="F64" s="31">
        <f t="shared" si="35"/>
        <v>0</v>
      </c>
      <c r="G64" s="31">
        <f t="shared" si="35"/>
        <v>0</v>
      </c>
      <c r="H64" s="31">
        <f t="shared" si="35"/>
        <v>0</v>
      </c>
      <c r="I64" s="31">
        <f t="shared" si="35"/>
        <v>119</v>
      </c>
      <c r="J64" s="31">
        <f t="shared" si="35"/>
        <v>4330</v>
      </c>
      <c r="K64" s="31">
        <f t="shared" si="35"/>
        <v>3630</v>
      </c>
      <c r="L64" s="31">
        <f t="shared" si="35"/>
        <v>1560</v>
      </c>
      <c r="M64" s="31">
        <f t="shared" si="35"/>
        <v>9520</v>
      </c>
      <c r="N64" s="32">
        <f t="shared" ref="N64" si="36">+P64/M64</f>
        <v>47.379306722689073</v>
      </c>
      <c r="O64" s="31">
        <f t="shared" ref="O64:P64" si="37">SUM(O62:O63)</f>
        <v>159038.00000000003</v>
      </c>
      <c r="P64" s="31">
        <f t="shared" si="37"/>
        <v>451051</v>
      </c>
    </row>
    <row r="65" spans="1:16" ht="17.25" thickTop="1" thickBot="1" x14ac:dyDescent="0.3">
      <c r="A65" s="35" t="s">
        <v>44</v>
      </c>
      <c r="B65" s="36">
        <f>+B61+B64</f>
        <v>75</v>
      </c>
      <c r="C65" s="36">
        <f t="shared" ref="C65:M65" si="38">+C61+C64</f>
        <v>200</v>
      </c>
      <c r="D65" s="36">
        <f t="shared" si="38"/>
        <v>802</v>
      </c>
      <c r="E65" s="36">
        <f t="shared" si="38"/>
        <v>788</v>
      </c>
      <c r="F65" s="36">
        <f t="shared" si="38"/>
        <v>0</v>
      </c>
      <c r="G65" s="36">
        <f t="shared" si="38"/>
        <v>0</v>
      </c>
      <c r="H65" s="36">
        <f t="shared" si="38"/>
        <v>0</v>
      </c>
      <c r="I65" s="36">
        <f t="shared" si="38"/>
        <v>1590</v>
      </c>
      <c r="J65" s="36">
        <f t="shared" si="38"/>
        <v>62630</v>
      </c>
      <c r="K65" s="36">
        <f t="shared" si="38"/>
        <v>48600</v>
      </c>
      <c r="L65" s="36">
        <f t="shared" si="38"/>
        <v>24000</v>
      </c>
      <c r="M65" s="36">
        <f t="shared" si="38"/>
        <v>135230</v>
      </c>
      <c r="N65" s="37"/>
      <c r="O65" s="36">
        <f t="shared" ref="O65:P65" si="39">+O61+O64</f>
        <v>8229865</v>
      </c>
      <c r="P65" s="36">
        <f t="shared" si="39"/>
        <v>19188459.600000013</v>
      </c>
    </row>
    <row r="66" spans="1:16" ht="16.5" thickTop="1" x14ac:dyDescent="0.25">
      <c r="A66" s="38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5.75" x14ac:dyDescent="0.25">
      <c r="A67" s="38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.75" x14ac:dyDescent="0.25">
      <c r="A68" s="38" t="s">
        <v>53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5.75" x14ac:dyDescent="0.25">
      <c r="A70" s="48" t="s">
        <v>28</v>
      </c>
      <c r="B70" s="48" t="s">
        <v>29</v>
      </c>
      <c r="C70" s="48" t="s">
        <v>30</v>
      </c>
      <c r="D70" s="50" t="s">
        <v>31</v>
      </c>
      <c r="E70" s="51"/>
      <c r="F70" s="51"/>
      <c r="G70" s="51"/>
      <c r="H70" s="51"/>
      <c r="I70" s="51"/>
      <c r="J70" s="46" t="s">
        <v>32</v>
      </c>
      <c r="K70" s="46" t="s">
        <v>33</v>
      </c>
      <c r="L70" s="46" t="s">
        <v>34</v>
      </c>
      <c r="M70" s="46" t="s">
        <v>35</v>
      </c>
      <c r="N70" s="46" t="s">
        <v>36</v>
      </c>
      <c r="O70" s="46" t="s">
        <v>37</v>
      </c>
      <c r="P70" s="46" t="s">
        <v>38</v>
      </c>
    </row>
    <row r="71" spans="1:16" ht="15.75" x14ac:dyDescent="0.25">
      <c r="A71" s="49"/>
      <c r="B71" s="49"/>
      <c r="C71" s="49"/>
      <c r="D71" s="27" t="s">
        <v>39</v>
      </c>
      <c r="E71" s="27" t="s">
        <v>40</v>
      </c>
      <c r="F71" s="27" t="s">
        <v>41</v>
      </c>
      <c r="G71" s="27" t="s">
        <v>42</v>
      </c>
      <c r="H71" s="27" t="s">
        <v>43</v>
      </c>
      <c r="I71" s="27" t="s">
        <v>44</v>
      </c>
      <c r="J71" s="47"/>
      <c r="K71" s="47"/>
      <c r="L71" s="47"/>
      <c r="M71" s="47"/>
      <c r="N71" s="47"/>
      <c r="O71" s="47"/>
      <c r="P71" s="47"/>
    </row>
    <row r="72" spans="1:16" x14ac:dyDescent="0.25">
      <c r="A72" s="28" t="s">
        <v>45</v>
      </c>
      <c r="B72" s="29">
        <f>+'[1]Res D Paso 2011 consejo 2° trim'!B34</f>
        <v>40</v>
      </c>
      <c r="C72" s="29">
        <f>+'[1]Res D Paso 2011 consejo 2° trim'!C34</f>
        <v>110</v>
      </c>
      <c r="D72" s="29">
        <f>+'[1]Res D Paso 2011 consejo 2° trim'!D34</f>
        <v>431</v>
      </c>
      <c r="E72" s="29">
        <f>+'[1]Res D Paso 2011 consejo 2° trim'!E34</f>
        <v>445</v>
      </c>
      <c r="F72" s="29">
        <f>+'[1]Res D Paso 2011 consejo 2° trim'!F34</f>
        <v>0</v>
      </c>
      <c r="G72" s="29">
        <f>+'[1]Res D Paso 2011 consejo 2° trim'!G34</f>
        <v>0</v>
      </c>
      <c r="H72" s="29">
        <f>+'[1]Res D Paso 2011 consejo 2° trim'!H34</f>
        <v>0</v>
      </c>
      <c r="I72" s="29">
        <f>+'[1]Res D Paso 2011 consejo 2° trim'!I34</f>
        <v>876</v>
      </c>
      <c r="J72" s="29">
        <f>+'[1]Res D Paso 2011 consejo 2° trim'!J34</f>
        <v>35885</v>
      </c>
      <c r="K72" s="29">
        <f>+'[1]Res D Paso 2011 consejo 2° trim'!K34</f>
        <v>26280</v>
      </c>
      <c r="L72" s="29">
        <f>+'[1]Res D Paso 2011 consejo 2° trim'!L34</f>
        <v>13200</v>
      </c>
      <c r="M72" s="29">
        <f>+'[1]Res D Paso 2011 consejo 2° trim'!M34</f>
        <v>75365</v>
      </c>
      <c r="N72" s="29">
        <f>+'[1]Res D Paso 2011 consejo 2° trim'!N34</f>
        <v>167.53958070722484</v>
      </c>
      <c r="O72" s="29">
        <f>+'[1]Res D Paso 2011 consejo 2° trim'!O34</f>
        <v>5925379.5</v>
      </c>
      <c r="P72" s="29">
        <f>+'[1]Res D Paso 2011 consejo 2° trim'!P34</f>
        <v>12626620.5</v>
      </c>
    </row>
    <row r="73" spans="1:16" x14ac:dyDescent="0.25">
      <c r="A73" s="28" t="s">
        <v>46</v>
      </c>
      <c r="B73" s="29">
        <f>+'[1]Res D Paso 2011 consejo 2° trim'!B35</f>
        <v>0</v>
      </c>
      <c r="C73" s="29">
        <f>+'[1]Res D Paso 2011 consejo 2° trim'!C35</f>
        <v>0</v>
      </c>
      <c r="D73" s="29">
        <f>+'[1]Res D Paso 2011 consejo 2° trim'!D35</f>
        <v>0</v>
      </c>
      <c r="E73" s="29">
        <f>+'[1]Res D Paso 2011 consejo 2° trim'!E35</f>
        <v>0</v>
      </c>
      <c r="F73" s="29">
        <f>+'[1]Res D Paso 2011 consejo 2° trim'!F35</f>
        <v>0</v>
      </c>
      <c r="G73" s="29">
        <f>+'[1]Res D Paso 2011 consejo 2° trim'!G35</f>
        <v>0</v>
      </c>
      <c r="H73" s="29">
        <f>+'[1]Res D Paso 2011 consejo 2° trim'!H35</f>
        <v>0</v>
      </c>
      <c r="I73" s="29">
        <f>+'[1]Res D Paso 2011 consejo 2° trim'!I35</f>
        <v>0</v>
      </c>
      <c r="J73" s="29">
        <f>+'[1]Res D Paso 2011 consejo 2° trim'!J35</f>
        <v>0</v>
      </c>
      <c r="K73" s="29">
        <f>+'[1]Res D Paso 2011 consejo 2° trim'!K35</f>
        <v>0</v>
      </c>
      <c r="L73" s="29">
        <f>+'[1]Res D Paso 2011 consejo 2° trim'!L35</f>
        <v>0</v>
      </c>
      <c r="M73" s="29">
        <f>+'[1]Res D Paso 2011 consejo 2° trim'!M35</f>
        <v>0</v>
      </c>
      <c r="N73" s="29">
        <f>+'[1]Res D Paso 2011 consejo 2° trim'!N35</f>
        <v>0</v>
      </c>
      <c r="O73" s="29">
        <f>+'[1]Res D Paso 2011 consejo 2° trim'!O35</f>
        <v>0</v>
      </c>
      <c r="P73" s="29">
        <f>+'[1]Res D Paso 2011 consejo 2° trim'!P35</f>
        <v>0</v>
      </c>
    </row>
    <row r="74" spans="1:16" ht="16.5" thickBot="1" x14ac:dyDescent="0.3">
      <c r="A74" s="30" t="s">
        <v>47</v>
      </c>
      <c r="B74" s="31">
        <f>SUM(B72:B73)</f>
        <v>40</v>
      </c>
      <c r="C74" s="31">
        <f t="shared" ref="C74:M74" si="40">SUM(C72:C73)</f>
        <v>110</v>
      </c>
      <c r="D74" s="31">
        <f t="shared" si="40"/>
        <v>431</v>
      </c>
      <c r="E74" s="31">
        <f t="shared" si="40"/>
        <v>445</v>
      </c>
      <c r="F74" s="31">
        <f t="shared" si="40"/>
        <v>0</v>
      </c>
      <c r="G74" s="31">
        <f t="shared" si="40"/>
        <v>0</v>
      </c>
      <c r="H74" s="31">
        <f t="shared" si="40"/>
        <v>0</v>
      </c>
      <c r="I74" s="31">
        <f t="shared" si="40"/>
        <v>876</v>
      </c>
      <c r="J74" s="31">
        <f t="shared" si="40"/>
        <v>35885</v>
      </c>
      <c r="K74" s="31">
        <f t="shared" si="40"/>
        <v>26280</v>
      </c>
      <c r="L74" s="31">
        <f t="shared" si="40"/>
        <v>13200</v>
      </c>
      <c r="M74" s="31">
        <f t="shared" si="40"/>
        <v>75365</v>
      </c>
      <c r="N74" s="32">
        <f t="shared" ref="N74" si="41">+P74/M74</f>
        <v>167.53958070722484</v>
      </c>
      <c r="O74" s="31">
        <f t="shared" ref="O74:P74" si="42">SUM(O72:O73)</f>
        <v>5925379.5</v>
      </c>
      <c r="P74" s="31">
        <f t="shared" si="42"/>
        <v>12626620.5</v>
      </c>
    </row>
    <row r="75" spans="1:16" ht="15.75" thickTop="1" x14ac:dyDescent="0.25">
      <c r="A75" s="33" t="s">
        <v>48</v>
      </c>
      <c r="B75" s="29">
        <f>+'[1]Res D Paso 2011 consejo 2° trim'!B37</f>
        <v>33</v>
      </c>
      <c r="C75" s="29">
        <f>+'[1]Res D Paso 2011 consejo 2° trim'!C37</f>
        <v>33</v>
      </c>
      <c r="D75" s="29">
        <f>+'[1]Res D Paso 2011 consejo 2° trim'!D37</f>
        <v>137</v>
      </c>
      <c r="E75" s="29">
        <f>+'[1]Res D Paso 2011 consejo 2° trim'!E37</f>
        <v>151</v>
      </c>
      <c r="F75" s="29">
        <f>+'[1]Res D Paso 2011 consejo 2° trim'!F37</f>
        <v>0</v>
      </c>
      <c r="G75" s="29">
        <f>+'[1]Res D Paso 2011 consejo 2° trim'!G37</f>
        <v>0</v>
      </c>
      <c r="H75" s="29">
        <f>+'[1]Res D Paso 2011 consejo 2° trim'!H37</f>
        <v>0</v>
      </c>
      <c r="I75" s="29">
        <f>+'[1]Res D Paso 2011 consejo 2° trim'!I37</f>
        <v>288</v>
      </c>
      <c r="J75" s="29">
        <f>+'[1]Res D Paso 2011 consejo 2° trim'!J37</f>
        <v>9490</v>
      </c>
      <c r="K75" s="29">
        <f>+'[1]Res D Paso 2011 consejo 2° trim'!K37</f>
        <v>8610</v>
      </c>
      <c r="L75" s="29">
        <f>+'[1]Res D Paso 2011 consejo 2° trim'!L37</f>
        <v>3960</v>
      </c>
      <c r="M75" s="29">
        <f>+'[1]Res D Paso 2011 consejo 2° trim'!M37</f>
        <v>22060</v>
      </c>
      <c r="N75" s="29">
        <f>+'[1]Res D Paso 2011 consejo 2° trim'!N37</f>
        <v>52.790979147778785</v>
      </c>
      <c r="O75" s="29">
        <f>+'[1]Res D Paso 2011 consejo 2° trim'!O37</f>
        <v>517607</v>
      </c>
      <c r="P75" s="29">
        <f>+'[1]Res D Paso 2011 consejo 2° trim'!P37</f>
        <v>1164569</v>
      </c>
    </row>
    <row r="76" spans="1:16" x14ac:dyDescent="0.25">
      <c r="A76" s="28" t="s">
        <v>46</v>
      </c>
      <c r="B76" s="29">
        <f>+'[1]Res D Paso 2011 consejo 2° trim'!B38</f>
        <v>0</v>
      </c>
      <c r="C76" s="29">
        <f>+'[1]Res D Paso 2011 consejo 2° trim'!C38</f>
        <v>0</v>
      </c>
      <c r="D76" s="29">
        <f>+'[1]Res D Paso 2011 consejo 2° trim'!D38</f>
        <v>0</v>
      </c>
      <c r="E76" s="29">
        <f>+'[1]Res D Paso 2011 consejo 2° trim'!E38</f>
        <v>0</v>
      </c>
      <c r="F76" s="29">
        <f>+'[1]Res D Paso 2011 consejo 2° trim'!F38</f>
        <v>0</v>
      </c>
      <c r="G76" s="29">
        <f>+'[1]Res D Paso 2011 consejo 2° trim'!G38</f>
        <v>0</v>
      </c>
      <c r="H76" s="29">
        <f>+'[1]Res D Paso 2011 consejo 2° trim'!H38</f>
        <v>0</v>
      </c>
      <c r="I76" s="29">
        <f>+'[1]Res D Paso 2011 consejo 2° trim'!I38</f>
        <v>0</v>
      </c>
      <c r="J76" s="29">
        <f>+'[1]Res D Paso 2011 consejo 2° trim'!J38</f>
        <v>0</v>
      </c>
      <c r="K76" s="29">
        <f>+'[1]Res D Paso 2011 consejo 2° trim'!K38</f>
        <v>0</v>
      </c>
      <c r="L76" s="29">
        <f>+'[1]Res D Paso 2011 consejo 2° trim'!L38</f>
        <v>0</v>
      </c>
      <c r="M76" s="29">
        <f>+'[1]Res D Paso 2011 consejo 2° trim'!M38</f>
        <v>0</v>
      </c>
      <c r="N76" s="29">
        <f>+'[1]Res D Paso 2011 consejo 2° trim'!N38</f>
        <v>0</v>
      </c>
      <c r="O76" s="29">
        <f>+'[1]Res D Paso 2011 consejo 2° trim'!O38</f>
        <v>0</v>
      </c>
      <c r="P76" s="29">
        <f>+'[1]Res D Paso 2011 consejo 2° trim'!P38</f>
        <v>0</v>
      </c>
    </row>
    <row r="77" spans="1:16" ht="16.5" thickBot="1" x14ac:dyDescent="0.3">
      <c r="A77" s="34" t="s">
        <v>47</v>
      </c>
      <c r="B77" s="31">
        <f>SUM(B75:B76)</f>
        <v>33</v>
      </c>
      <c r="C77" s="31">
        <f t="shared" ref="C77:M77" si="43">SUM(C75:C76)</f>
        <v>33</v>
      </c>
      <c r="D77" s="31">
        <f t="shared" si="43"/>
        <v>137</v>
      </c>
      <c r="E77" s="31">
        <f t="shared" si="43"/>
        <v>151</v>
      </c>
      <c r="F77" s="31">
        <f t="shared" si="43"/>
        <v>0</v>
      </c>
      <c r="G77" s="31">
        <f t="shared" si="43"/>
        <v>0</v>
      </c>
      <c r="H77" s="31">
        <f t="shared" si="43"/>
        <v>0</v>
      </c>
      <c r="I77" s="31">
        <f t="shared" si="43"/>
        <v>288</v>
      </c>
      <c r="J77" s="31">
        <f t="shared" si="43"/>
        <v>9490</v>
      </c>
      <c r="K77" s="31">
        <f t="shared" si="43"/>
        <v>8610</v>
      </c>
      <c r="L77" s="31">
        <f t="shared" si="43"/>
        <v>3960</v>
      </c>
      <c r="M77" s="31">
        <f t="shared" si="43"/>
        <v>22060</v>
      </c>
      <c r="N77" s="32">
        <f t="shared" ref="N77" si="44">+P77/M77</f>
        <v>52.790979147778785</v>
      </c>
      <c r="O77" s="31">
        <f t="shared" ref="O77:P77" si="45">SUM(O75:O76)</f>
        <v>517607</v>
      </c>
      <c r="P77" s="31">
        <f t="shared" si="45"/>
        <v>1164569</v>
      </c>
    </row>
    <row r="78" spans="1:16" ht="17.25" thickTop="1" thickBot="1" x14ac:dyDescent="0.3">
      <c r="A78" s="35" t="s">
        <v>44</v>
      </c>
      <c r="B78" s="36">
        <f>+B74+B77</f>
        <v>73</v>
      </c>
      <c r="C78" s="36">
        <f t="shared" ref="C78:M78" si="46">+C74+C77</f>
        <v>143</v>
      </c>
      <c r="D78" s="36">
        <f t="shared" si="46"/>
        <v>568</v>
      </c>
      <c r="E78" s="36">
        <f t="shared" si="46"/>
        <v>596</v>
      </c>
      <c r="F78" s="36">
        <f t="shared" si="46"/>
        <v>0</v>
      </c>
      <c r="G78" s="36">
        <f t="shared" si="46"/>
        <v>0</v>
      </c>
      <c r="H78" s="36">
        <f t="shared" si="46"/>
        <v>0</v>
      </c>
      <c r="I78" s="36">
        <f t="shared" si="46"/>
        <v>1164</v>
      </c>
      <c r="J78" s="36">
        <f t="shared" si="46"/>
        <v>45375</v>
      </c>
      <c r="K78" s="36">
        <f t="shared" si="46"/>
        <v>34890</v>
      </c>
      <c r="L78" s="36">
        <f t="shared" si="46"/>
        <v>17160</v>
      </c>
      <c r="M78" s="36">
        <f t="shared" si="46"/>
        <v>97425</v>
      </c>
      <c r="N78" s="37"/>
      <c r="O78" s="36">
        <f t="shared" ref="O78:P78" si="47">+O74+O77</f>
        <v>6442986.5</v>
      </c>
      <c r="P78" s="36">
        <f t="shared" si="47"/>
        <v>13791189.5</v>
      </c>
    </row>
    <row r="79" spans="1:16" ht="15.75" thickTop="1" x14ac:dyDescent="0.25"/>
    <row r="81" spans="1:16" ht="15.75" x14ac:dyDescent="0.25">
      <c r="A81" s="38" t="s">
        <v>54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ht="15.75" x14ac:dyDescent="0.25">
      <c r="A83" s="48" t="s">
        <v>28</v>
      </c>
      <c r="B83" s="48" t="s">
        <v>29</v>
      </c>
      <c r="C83" s="48" t="s">
        <v>30</v>
      </c>
      <c r="D83" s="50" t="s">
        <v>31</v>
      </c>
      <c r="E83" s="51"/>
      <c r="F83" s="51"/>
      <c r="G83" s="51"/>
      <c r="H83" s="51"/>
      <c r="I83" s="51"/>
      <c r="J83" s="46" t="s">
        <v>32</v>
      </c>
      <c r="K83" s="46" t="s">
        <v>33</v>
      </c>
      <c r="L83" s="46" t="s">
        <v>34</v>
      </c>
      <c r="M83" s="46" t="s">
        <v>35</v>
      </c>
      <c r="N83" s="46" t="s">
        <v>36</v>
      </c>
      <c r="O83" s="46" t="s">
        <v>37</v>
      </c>
      <c r="P83" s="46" t="s">
        <v>38</v>
      </c>
    </row>
    <row r="84" spans="1:16" ht="15.75" x14ac:dyDescent="0.25">
      <c r="A84" s="49"/>
      <c r="B84" s="49"/>
      <c r="C84" s="49"/>
      <c r="D84" s="27" t="s">
        <v>39</v>
      </c>
      <c r="E84" s="27" t="s">
        <v>40</v>
      </c>
      <c r="F84" s="27" t="s">
        <v>41</v>
      </c>
      <c r="G84" s="27" t="s">
        <v>42</v>
      </c>
      <c r="H84" s="27" t="s">
        <v>43</v>
      </c>
      <c r="I84" s="27" t="s">
        <v>44</v>
      </c>
      <c r="J84" s="47"/>
      <c r="K84" s="47"/>
      <c r="L84" s="47"/>
      <c r="M84" s="47"/>
      <c r="N84" s="47"/>
      <c r="O84" s="47"/>
      <c r="P84" s="47"/>
    </row>
    <row r="85" spans="1:16" x14ac:dyDescent="0.25">
      <c r="A85" s="28" t="s">
        <v>45</v>
      </c>
      <c r="B85" s="29">
        <f>+'[1]Res D Paso 2011 consejo 3 trim'!B8</f>
        <v>40</v>
      </c>
      <c r="C85" s="29">
        <f>+'[1]Res D Paso 2011 consejo 3 trim'!C8</f>
        <v>113</v>
      </c>
      <c r="D85" s="29">
        <f>+'[1]Res D Paso 2011 consejo 3 trim'!D8</f>
        <v>416</v>
      </c>
      <c r="E85" s="29">
        <f>+'[1]Res D Paso 2011 consejo 3 trim'!E8</f>
        <v>467</v>
      </c>
      <c r="F85" s="29">
        <f>+'[1]Res D Paso 2011 consejo 3 trim'!F8</f>
        <v>0</v>
      </c>
      <c r="G85" s="29">
        <f>+'[1]Res D Paso 2011 consejo 3 trim'!G8</f>
        <v>0</v>
      </c>
      <c r="H85" s="29">
        <f>+'[1]Res D Paso 2011 consejo 3 trim'!H8</f>
        <v>0</v>
      </c>
      <c r="I85" s="29">
        <f>+'[1]Res D Paso 2011 consejo 3 trim'!I8</f>
        <v>883</v>
      </c>
      <c r="J85" s="29">
        <f>+'[1]Res D Paso 2011 consejo 3 trim'!J8</f>
        <v>33840</v>
      </c>
      <c r="K85" s="29">
        <f>+'[1]Res D Paso 2011 consejo 3 trim'!K8</f>
        <v>25740</v>
      </c>
      <c r="L85" s="29">
        <f>+'[1]Res D Paso 2011 consejo 3 trim'!L8</f>
        <v>13560</v>
      </c>
      <c r="M85" s="29">
        <f>+'[1]Res D Paso 2011 consejo 3 trim'!M8</f>
        <v>73140</v>
      </c>
      <c r="N85" s="29">
        <f>+'[1]Res D Paso 2011 consejo 3 trim'!N8</f>
        <v>159.93485097074105</v>
      </c>
      <c r="O85" s="29">
        <f>+'[1]Res D Paso 2011 consejo 3 trim'!O8</f>
        <v>5250161</v>
      </c>
      <c r="P85" s="29">
        <f>+'[1]Res D Paso 2011 consejo 3 trim'!P8</f>
        <v>11697635</v>
      </c>
    </row>
    <row r="86" spans="1:16" x14ac:dyDescent="0.25">
      <c r="A86" s="28" t="s">
        <v>46</v>
      </c>
      <c r="B86" s="29">
        <f>+'[1]Res D Paso 2011 consejo 3 trim'!B9</f>
        <v>0</v>
      </c>
      <c r="C86" s="29">
        <f>+'[1]Res D Paso 2011 consejo 3 trim'!C9</f>
        <v>0</v>
      </c>
      <c r="D86" s="29">
        <f>+'[1]Res D Paso 2011 consejo 3 trim'!D9</f>
        <v>0</v>
      </c>
      <c r="E86" s="29">
        <f>+'[1]Res D Paso 2011 consejo 3 trim'!E9</f>
        <v>0</v>
      </c>
      <c r="F86" s="29">
        <f>+'[1]Res D Paso 2011 consejo 3 trim'!F9</f>
        <v>0</v>
      </c>
      <c r="G86" s="29">
        <f>+'[1]Res D Paso 2011 consejo 3 trim'!G9</f>
        <v>0</v>
      </c>
      <c r="H86" s="29">
        <f>+'[1]Res D Paso 2011 consejo 3 trim'!H9</f>
        <v>0</v>
      </c>
      <c r="I86" s="29">
        <f>+'[1]Res D Paso 2011 consejo 3 trim'!I9</f>
        <v>0</v>
      </c>
      <c r="J86" s="29">
        <f>+'[1]Res D Paso 2011 consejo 3 trim'!J9</f>
        <v>0</v>
      </c>
      <c r="K86" s="29">
        <f>+'[1]Res D Paso 2011 consejo 3 trim'!K9</f>
        <v>0</v>
      </c>
      <c r="L86" s="29">
        <f>+'[1]Res D Paso 2011 consejo 3 trim'!L9</f>
        <v>0</v>
      </c>
      <c r="M86" s="29">
        <f>+'[1]Res D Paso 2011 consejo 3 trim'!M9</f>
        <v>0</v>
      </c>
      <c r="N86" s="29">
        <f>+'[1]Res D Paso 2011 consejo 3 trim'!N9</f>
        <v>0</v>
      </c>
      <c r="O86" s="29">
        <f>+'[1]Res D Paso 2011 consejo 3 trim'!O9</f>
        <v>0</v>
      </c>
      <c r="P86" s="29">
        <f>+'[1]Res D Paso 2011 consejo 3 trim'!P9</f>
        <v>0</v>
      </c>
    </row>
    <row r="87" spans="1:16" ht="16.5" thickBot="1" x14ac:dyDescent="0.3">
      <c r="A87" s="30" t="s">
        <v>47</v>
      </c>
      <c r="B87" s="31">
        <f>SUM(B85:B86)</f>
        <v>40</v>
      </c>
      <c r="C87" s="31">
        <f t="shared" ref="C87:M87" si="48">SUM(C85:C86)</f>
        <v>113</v>
      </c>
      <c r="D87" s="31">
        <f t="shared" si="48"/>
        <v>416</v>
      </c>
      <c r="E87" s="31">
        <f t="shared" si="48"/>
        <v>467</v>
      </c>
      <c r="F87" s="31">
        <f t="shared" si="48"/>
        <v>0</v>
      </c>
      <c r="G87" s="31">
        <f t="shared" si="48"/>
        <v>0</v>
      </c>
      <c r="H87" s="31">
        <f t="shared" si="48"/>
        <v>0</v>
      </c>
      <c r="I87" s="31">
        <f t="shared" si="48"/>
        <v>883</v>
      </c>
      <c r="J87" s="31">
        <f t="shared" si="48"/>
        <v>33840</v>
      </c>
      <c r="K87" s="31">
        <f t="shared" si="48"/>
        <v>25740</v>
      </c>
      <c r="L87" s="31">
        <f t="shared" si="48"/>
        <v>13560</v>
      </c>
      <c r="M87" s="31">
        <f t="shared" si="48"/>
        <v>73140</v>
      </c>
      <c r="N87" s="32">
        <f t="shared" ref="N87" si="49">+P87/M87</f>
        <v>159.93485097074105</v>
      </c>
      <c r="O87" s="31">
        <f t="shared" ref="O87:P87" si="50">SUM(O85:O86)</f>
        <v>5250161</v>
      </c>
      <c r="P87" s="31">
        <f t="shared" si="50"/>
        <v>11697635</v>
      </c>
    </row>
    <row r="88" spans="1:16" ht="15.75" thickTop="1" x14ac:dyDescent="0.25">
      <c r="A88" s="33" t="s">
        <v>48</v>
      </c>
      <c r="B88" s="29">
        <f>+'[1]Res D Paso 2011 consejo 3 trim'!B11</f>
        <v>6</v>
      </c>
      <c r="C88" s="29">
        <f>+'[1]Res D Paso 2011 consejo 3 trim'!C11</f>
        <v>10</v>
      </c>
      <c r="D88" s="29">
        <f>+'[1]Res D Paso 2011 consejo 3 trim'!D11</f>
        <v>57</v>
      </c>
      <c r="E88" s="29">
        <f>+'[1]Res D Paso 2011 consejo 3 trim'!E11</f>
        <v>93</v>
      </c>
      <c r="F88" s="29">
        <f>+'[1]Res D Paso 2011 consejo 3 trim'!F11</f>
        <v>0</v>
      </c>
      <c r="G88" s="29">
        <f>+'[1]Res D Paso 2011 consejo 3 trim'!G11</f>
        <v>0</v>
      </c>
      <c r="H88" s="29">
        <f>+'[1]Res D Paso 2011 consejo 3 trim'!H11</f>
        <v>0</v>
      </c>
      <c r="I88" s="29">
        <f>+'[1]Res D Paso 2011 consejo 3 trim'!I11</f>
        <v>150</v>
      </c>
      <c r="J88" s="29">
        <f>+'[1]Res D Paso 2011 consejo 3 trim'!J11</f>
        <v>3620</v>
      </c>
      <c r="K88" s="29">
        <f>+'[1]Res D Paso 2011 consejo 3 trim'!K11</f>
        <v>4500</v>
      </c>
      <c r="L88" s="29">
        <f>+'[1]Res D Paso 2011 consejo 3 trim'!L11</f>
        <v>1200</v>
      </c>
      <c r="M88" s="29">
        <f>+'[1]Res D Paso 2011 consejo 3 trim'!M11</f>
        <v>9320</v>
      </c>
      <c r="N88" s="29">
        <f>+'[1]Res D Paso 2011 consejo 3 trim'!N11</f>
        <v>125.51630901287554</v>
      </c>
      <c r="O88" s="29">
        <f>+'[1]Res D Paso 2011 consejo 3 trim'!O11</f>
        <v>533263</v>
      </c>
      <c r="P88" s="29">
        <f>+'[1]Res D Paso 2011 consejo 3 trim'!P11</f>
        <v>1169812</v>
      </c>
    </row>
    <row r="89" spans="1:16" x14ac:dyDescent="0.25">
      <c r="A89" s="28" t="s">
        <v>46</v>
      </c>
      <c r="B89" s="29">
        <f>+'[1]Res D Paso 2011 consejo 3 trim'!B12</f>
        <v>0</v>
      </c>
      <c r="C89" s="29">
        <f>+'[1]Res D Paso 2011 consejo 3 trim'!C12</f>
        <v>0</v>
      </c>
      <c r="D89" s="29">
        <f>+'[1]Res D Paso 2011 consejo 3 trim'!D12</f>
        <v>0</v>
      </c>
      <c r="E89" s="29">
        <f>+'[1]Res D Paso 2011 consejo 3 trim'!E12</f>
        <v>0</v>
      </c>
      <c r="F89" s="29">
        <f>+'[1]Res D Paso 2011 consejo 3 trim'!F12</f>
        <v>0</v>
      </c>
      <c r="G89" s="29">
        <f>+'[1]Res D Paso 2011 consejo 3 trim'!G12</f>
        <v>0</v>
      </c>
      <c r="H89" s="29">
        <f>+'[1]Res D Paso 2011 consejo 3 trim'!H12</f>
        <v>0</v>
      </c>
      <c r="I89" s="29">
        <f>+'[1]Res D Paso 2011 consejo 3 trim'!I12</f>
        <v>0</v>
      </c>
      <c r="J89" s="29">
        <f>+'[1]Res D Paso 2011 consejo 3 trim'!J12</f>
        <v>0</v>
      </c>
      <c r="K89" s="29">
        <f>+'[1]Res D Paso 2011 consejo 3 trim'!K12</f>
        <v>0</v>
      </c>
      <c r="L89" s="29">
        <f>+'[1]Res D Paso 2011 consejo 3 trim'!L12</f>
        <v>0</v>
      </c>
      <c r="M89" s="29">
        <f>+'[1]Res D Paso 2011 consejo 3 trim'!M12</f>
        <v>0</v>
      </c>
      <c r="N89" s="29">
        <f>+'[1]Res D Paso 2011 consejo 3 trim'!N12</f>
        <v>0</v>
      </c>
      <c r="O89" s="29">
        <f>+'[1]Res D Paso 2011 consejo 3 trim'!O12</f>
        <v>0</v>
      </c>
      <c r="P89" s="29">
        <f>+'[1]Res D Paso 2011 consejo 3 trim'!P12</f>
        <v>0</v>
      </c>
    </row>
    <row r="90" spans="1:16" ht="16.5" thickBot="1" x14ac:dyDescent="0.3">
      <c r="A90" s="34" t="s">
        <v>47</v>
      </c>
      <c r="B90" s="31">
        <f>SUM(B88:B89)</f>
        <v>6</v>
      </c>
      <c r="C90" s="31">
        <f t="shared" ref="C90:M90" si="51">SUM(C88:C89)</f>
        <v>10</v>
      </c>
      <c r="D90" s="31">
        <f t="shared" si="51"/>
        <v>57</v>
      </c>
      <c r="E90" s="31">
        <f t="shared" si="51"/>
        <v>93</v>
      </c>
      <c r="F90" s="31">
        <f t="shared" si="51"/>
        <v>0</v>
      </c>
      <c r="G90" s="31">
        <f t="shared" si="51"/>
        <v>0</v>
      </c>
      <c r="H90" s="31">
        <f t="shared" si="51"/>
        <v>0</v>
      </c>
      <c r="I90" s="31">
        <f t="shared" si="51"/>
        <v>150</v>
      </c>
      <c r="J90" s="31">
        <f t="shared" si="51"/>
        <v>3620</v>
      </c>
      <c r="K90" s="31">
        <f t="shared" si="51"/>
        <v>4500</v>
      </c>
      <c r="L90" s="31">
        <f t="shared" si="51"/>
        <v>1200</v>
      </c>
      <c r="M90" s="31">
        <f t="shared" si="51"/>
        <v>9320</v>
      </c>
      <c r="N90" s="32">
        <f t="shared" ref="N90" si="52">+P90/M90</f>
        <v>125.51630901287554</v>
      </c>
      <c r="O90" s="31">
        <f t="shared" ref="O90:P90" si="53">SUM(O88:O89)</f>
        <v>533263</v>
      </c>
      <c r="P90" s="31">
        <f t="shared" si="53"/>
        <v>1169812</v>
      </c>
    </row>
    <row r="91" spans="1:16" ht="17.25" thickTop="1" thickBot="1" x14ac:dyDescent="0.3">
      <c r="A91" s="35" t="s">
        <v>44</v>
      </c>
      <c r="B91" s="36">
        <f>+B87+B90</f>
        <v>46</v>
      </c>
      <c r="C91" s="36">
        <f t="shared" ref="C91:M91" si="54">+C87+C90</f>
        <v>123</v>
      </c>
      <c r="D91" s="36">
        <f t="shared" si="54"/>
        <v>473</v>
      </c>
      <c r="E91" s="36">
        <f t="shared" si="54"/>
        <v>560</v>
      </c>
      <c r="F91" s="36">
        <f t="shared" si="54"/>
        <v>0</v>
      </c>
      <c r="G91" s="36">
        <f t="shared" si="54"/>
        <v>0</v>
      </c>
      <c r="H91" s="36">
        <f t="shared" si="54"/>
        <v>0</v>
      </c>
      <c r="I91" s="36">
        <f t="shared" si="54"/>
        <v>1033</v>
      </c>
      <c r="J91" s="36">
        <f t="shared" si="54"/>
        <v>37460</v>
      </c>
      <c r="K91" s="36">
        <f t="shared" si="54"/>
        <v>30240</v>
      </c>
      <c r="L91" s="36">
        <f t="shared" si="54"/>
        <v>14760</v>
      </c>
      <c r="M91" s="36">
        <f t="shared" si="54"/>
        <v>82460</v>
      </c>
      <c r="N91" s="37"/>
      <c r="O91" s="36">
        <f t="shared" ref="O91:P91" si="55">+O87+O90</f>
        <v>5783424</v>
      </c>
      <c r="P91" s="36">
        <f t="shared" si="55"/>
        <v>12867447</v>
      </c>
    </row>
    <row r="92" spans="1:16" ht="16.5" thickTop="1" x14ac:dyDescent="0.25">
      <c r="A92" s="38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ht="15.75" x14ac:dyDescent="0.25">
      <c r="A94" s="38" t="s">
        <v>55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ht="15.75" x14ac:dyDescent="0.25">
      <c r="A96" s="48" t="s">
        <v>28</v>
      </c>
      <c r="B96" s="48" t="s">
        <v>29</v>
      </c>
      <c r="C96" s="48" t="s">
        <v>30</v>
      </c>
      <c r="D96" s="50" t="s">
        <v>31</v>
      </c>
      <c r="E96" s="51"/>
      <c r="F96" s="51"/>
      <c r="G96" s="51"/>
      <c r="H96" s="51"/>
      <c r="I96" s="51"/>
      <c r="J96" s="46" t="s">
        <v>32</v>
      </c>
      <c r="K96" s="46" t="s">
        <v>33</v>
      </c>
      <c r="L96" s="46" t="s">
        <v>34</v>
      </c>
      <c r="M96" s="46" t="s">
        <v>35</v>
      </c>
      <c r="N96" s="46" t="s">
        <v>36</v>
      </c>
      <c r="O96" s="46" t="s">
        <v>37</v>
      </c>
      <c r="P96" s="46" t="s">
        <v>38</v>
      </c>
    </row>
    <row r="97" spans="1:16" ht="15.75" x14ac:dyDescent="0.25">
      <c r="A97" s="49"/>
      <c r="B97" s="49"/>
      <c r="C97" s="49"/>
      <c r="D97" s="27" t="s">
        <v>39</v>
      </c>
      <c r="E97" s="27" t="s">
        <v>40</v>
      </c>
      <c r="F97" s="27" t="s">
        <v>41</v>
      </c>
      <c r="G97" s="27" t="s">
        <v>42</v>
      </c>
      <c r="H97" s="27" t="s">
        <v>43</v>
      </c>
      <c r="I97" s="27" t="s">
        <v>44</v>
      </c>
      <c r="J97" s="47"/>
      <c r="K97" s="47"/>
      <c r="L97" s="47"/>
      <c r="M97" s="47"/>
      <c r="N97" s="47"/>
      <c r="O97" s="47"/>
      <c r="P97" s="47"/>
    </row>
    <row r="98" spans="1:16" x14ac:dyDescent="0.25">
      <c r="A98" s="28" t="s">
        <v>45</v>
      </c>
      <c r="B98" s="29">
        <f>+'[1]Res D Paso 2011 consejo 3 trim'!B21</f>
        <v>51</v>
      </c>
      <c r="C98" s="29">
        <f>+'[1]Res D Paso 2011 consejo 3 trim'!C21</f>
        <v>141</v>
      </c>
      <c r="D98" s="29">
        <f>+'[1]Res D Paso 2011 consejo 3 trim'!D21</f>
        <v>584</v>
      </c>
      <c r="E98" s="29">
        <f>+'[1]Res D Paso 2011 consejo 3 trim'!E21</f>
        <v>622</v>
      </c>
      <c r="F98" s="29">
        <f>+'[1]Res D Paso 2011 consejo 3 trim'!F21</f>
        <v>0</v>
      </c>
      <c r="G98" s="29">
        <f>+'[1]Res D Paso 2011 consejo 3 trim'!G21</f>
        <v>0</v>
      </c>
      <c r="H98" s="29">
        <f>+'[1]Res D Paso 2011 consejo 3 trim'!H21</f>
        <v>0</v>
      </c>
      <c r="I98" s="29">
        <f>+'[1]Res D Paso 2011 consejo 3 trim'!I21</f>
        <v>1206</v>
      </c>
      <c r="J98" s="29">
        <f>+'[1]Res D Paso 2011 consejo 3 trim'!J21</f>
        <v>46165</v>
      </c>
      <c r="K98" s="29">
        <f>+'[1]Res D Paso 2011 consejo 3 trim'!K21</f>
        <v>36180</v>
      </c>
      <c r="L98" s="29">
        <f>+'[1]Res D Paso 2011 consejo 3 trim'!L21</f>
        <v>16920</v>
      </c>
      <c r="M98" s="29">
        <f>+'[1]Res D Paso 2011 consejo 3 trim'!M21</f>
        <v>99265</v>
      </c>
      <c r="N98" s="29">
        <f>+'[1]Res D Paso 2011 consejo 3 trim'!N21</f>
        <v>169.30851256737017</v>
      </c>
      <c r="O98" s="29">
        <f>+'[1]Res D Paso 2011 consejo 3 trim'!O21</f>
        <v>7645870.5</v>
      </c>
      <c r="P98" s="29">
        <f>+'[1]Res D Paso 2011 consejo 3 trim'!P21</f>
        <v>16806409.5</v>
      </c>
    </row>
    <row r="99" spans="1:16" x14ac:dyDescent="0.25">
      <c r="A99" s="28" t="s">
        <v>46</v>
      </c>
      <c r="B99" s="29">
        <f>+'[1]Res D Paso 2011 consejo 3 trim'!B22</f>
        <v>0</v>
      </c>
      <c r="C99" s="29">
        <f>+'[1]Res D Paso 2011 consejo 3 trim'!C22</f>
        <v>0</v>
      </c>
      <c r="D99" s="29">
        <f>+'[1]Res D Paso 2011 consejo 3 trim'!D22</f>
        <v>0</v>
      </c>
      <c r="E99" s="29">
        <f>+'[1]Res D Paso 2011 consejo 3 trim'!E22</f>
        <v>0</v>
      </c>
      <c r="F99" s="29">
        <f>+'[1]Res D Paso 2011 consejo 3 trim'!F22</f>
        <v>0</v>
      </c>
      <c r="G99" s="29">
        <f>+'[1]Res D Paso 2011 consejo 3 trim'!G22</f>
        <v>0</v>
      </c>
      <c r="H99" s="29">
        <f>+'[1]Res D Paso 2011 consejo 3 trim'!H22</f>
        <v>0</v>
      </c>
      <c r="I99" s="29">
        <f>+'[1]Res D Paso 2011 consejo 3 trim'!I22</f>
        <v>0</v>
      </c>
      <c r="J99" s="29">
        <f>+'[1]Res D Paso 2011 consejo 3 trim'!J22</f>
        <v>0</v>
      </c>
      <c r="K99" s="29">
        <f>+'[1]Res D Paso 2011 consejo 3 trim'!K22</f>
        <v>0</v>
      </c>
      <c r="L99" s="29">
        <f>+'[1]Res D Paso 2011 consejo 3 trim'!L22</f>
        <v>0</v>
      </c>
      <c r="M99" s="29">
        <f>+'[1]Res D Paso 2011 consejo 3 trim'!M22</f>
        <v>0</v>
      </c>
      <c r="N99" s="29">
        <f>+'[1]Res D Paso 2011 consejo 3 trim'!N22</f>
        <v>0</v>
      </c>
      <c r="O99" s="29">
        <f>+'[1]Res D Paso 2011 consejo 3 trim'!O22</f>
        <v>0</v>
      </c>
      <c r="P99" s="29">
        <f>+'[1]Res D Paso 2011 consejo 3 trim'!P22</f>
        <v>0</v>
      </c>
    </row>
    <row r="100" spans="1:16" ht="16.5" thickBot="1" x14ac:dyDescent="0.3">
      <c r="A100" s="30" t="s">
        <v>47</v>
      </c>
      <c r="B100" s="31">
        <f>SUM(B98:B99)</f>
        <v>51</v>
      </c>
      <c r="C100" s="31">
        <f t="shared" ref="C100:M100" si="56">SUM(C98:C99)</f>
        <v>141</v>
      </c>
      <c r="D100" s="31">
        <f t="shared" si="56"/>
        <v>584</v>
      </c>
      <c r="E100" s="31">
        <f t="shared" si="56"/>
        <v>622</v>
      </c>
      <c r="F100" s="31">
        <f t="shared" si="56"/>
        <v>0</v>
      </c>
      <c r="G100" s="31">
        <f t="shared" si="56"/>
        <v>0</v>
      </c>
      <c r="H100" s="31">
        <f t="shared" si="56"/>
        <v>0</v>
      </c>
      <c r="I100" s="31">
        <f t="shared" si="56"/>
        <v>1206</v>
      </c>
      <c r="J100" s="31">
        <f t="shared" si="56"/>
        <v>46165</v>
      </c>
      <c r="K100" s="31">
        <f t="shared" si="56"/>
        <v>36180</v>
      </c>
      <c r="L100" s="31">
        <f t="shared" si="56"/>
        <v>16920</v>
      </c>
      <c r="M100" s="31">
        <f t="shared" si="56"/>
        <v>99265</v>
      </c>
      <c r="N100" s="32">
        <f t="shared" ref="N100" si="57">+P100/M100</f>
        <v>169.30851256737017</v>
      </c>
      <c r="O100" s="31">
        <f t="shared" ref="O100:P100" si="58">SUM(O98:O99)</f>
        <v>7645870.5</v>
      </c>
      <c r="P100" s="31">
        <f t="shared" si="58"/>
        <v>16806409.5</v>
      </c>
    </row>
    <row r="101" spans="1:16" ht="15.75" thickTop="1" x14ac:dyDescent="0.25">
      <c r="A101" s="33" t="s">
        <v>48</v>
      </c>
      <c r="B101" s="29">
        <f>+'[1]Res D Paso 2011 consejo 3 trim'!B24</f>
        <v>5</v>
      </c>
      <c r="C101" s="29">
        <f>+'[1]Res D Paso 2011 consejo 3 trim'!C24</f>
        <v>5</v>
      </c>
      <c r="D101" s="29">
        <f>+'[1]Res D Paso 2011 consejo 3 trim'!D24</f>
        <v>16</v>
      </c>
      <c r="E101" s="29">
        <f>+'[1]Res D Paso 2011 consejo 3 trim'!E24</f>
        <v>21</v>
      </c>
      <c r="F101" s="29">
        <f>+'[1]Res D Paso 2011 consejo 3 trim'!F24</f>
        <v>0</v>
      </c>
      <c r="G101" s="29">
        <f>+'[1]Res D Paso 2011 consejo 3 trim'!G24</f>
        <v>0</v>
      </c>
      <c r="H101" s="29">
        <f>+'[1]Res D Paso 2011 consejo 3 trim'!H24</f>
        <v>0</v>
      </c>
      <c r="I101" s="29">
        <f>+'[1]Res D Paso 2011 consejo 3 trim'!I24</f>
        <v>37</v>
      </c>
      <c r="J101" s="29">
        <f>+'[1]Res D Paso 2011 consejo 3 trim'!J24</f>
        <v>1120</v>
      </c>
      <c r="K101" s="29">
        <f>+'[1]Res D Paso 2011 consejo 3 trim'!K24</f>
        <v>990</v>
      </c>
      <c r="L101" s="29">
        <f>+'[1]Res D Paso 2011 consejo 3 trim'!L24</f>
        <v>600</v>
      </c>
      <c r="M101" s="29">
        <f>+'[1]Res D Paso 2011 consejo 3 trim'!M24</f>
        <v>2710</v>
      </c>
      <c r="N101" s="29">
        <f>+'[1]Res D Paso 2011 consejo 3 trim'!N24</f>
        <v>34.730258302583032</v>
      </c>
      <c r="O101" s="29">
        <f>+'[1]Res D Paso 2011 consejo 3 trim'!O24</f>
        <v>31005.000000000004</v>
      </c>
      <c r="P101" s="29">
        <f>+'[1]Res D Paso 2011 consejo 3 trim'!P24</f>
        <v>94119.000000000015</v>
      </c>
    </row>
    <row r="102" spans="1:16" x14ac:dyDescent="0.25">
      <c r="A102" s="28" t="s">
        <v>46</v>
      </c>
      <c r="B102" s="29">
        <f>+'[1]Res D Paso 2011 consejo 3 trim'!B25</f>
        <v>0</v>
      </c>
      <c r="C102" s="29">
        <f>+'[1]Res D Paso 2011 consejo 3 trim'!C25</f>
        <v>0</v>
      </c>
      <c r="D102" s="29">
        <f>+'[1]Res D Paso 2011 consejo 3 trim'!D25</f>
        <v>0</v>
      </c>
      <c r="E102" s="29">
        <f>+'[1]Res D Paso 2011 consejo 3 trim'!E25</f>
        <v>0</v>
      </c>
      <c r="F102" s="29">
        <f>+'[1]Res D Paso 2011 consejo 3 trim'!F25</f>
        <v>0</v>
      </c>
      <c r="G102" s="29">
        <f>+'[1]Res D Paso 2011 consejo 3 trim'!G25</f>
        <v>0</v>
      </c>
      <c r="H102" s="29">
        <f>+'[1]Res D Paso 2011 consejo 3 trim'!H25</f>
        <v>0</v>
      </c>
      <c r="I102" s="29">
        <f>+'[1]Res D Paso 2011 consejo 3 trim'!I25</f>
        <v>0</v>
      </c>
      <c r="J102" s="29">
        <f>+'[1]Res D Paso 2011 consejo 3 trim'!J25</f>
        <v>0</v>
      </c>
      <c r="K102" s="29">
        <f>+'[1]Res D Paso 2011 consejo 3 trim'!K25</f>
        <v>0</v>
      </c>
      <c r="L102" s="29">
        <f>+'[1]Res D Paso 2011 consejo 3 trim'!L25</f>
        <v>0</v>
      </c>
      <c r="M102" s="29">
        <f>+'[1]Res D Paso 2011 consejo 3 trim'!M25</f>
        <v>0</v>
      </c>
      <c r="N102" s="29">
        <f>+'[1]Res D Paso 2011 consejo 3 trim'!N25</f>
        <v>0</v>
      </c>
      <c r="O102" s="29">
        <f>+'[1]Res D Paso 2011 consejo 3 trim'!O25</f>
        <v>0</v>
      </c>
      <c r="P102" s="29">
        <f>+'[1]Res D Paso 2011 consejo 3 trim'!P25</f>
        <v>0</v>
      </c>
    </row>
    <row r="103" spans="1:16" ht="16.5" thickBot="1" x14ac:dyDescent="0.3">
      <c r="A103" s="34" t="s">
        <v>47</v>
      </c>
      <c r="B103" s="31">
        <f>SUM(B101:B102)</f>
        <v>5</v>
      </c>
      <c r="C103" s="31">
        <f t="shared" ref="C103:M103" si="59">SUM(C101:C102)</f>
        <v>5</v>
      </c>
      <c r="D103" s="31">
        <f t="shared" si="59"/>
        <v>16</v>
      </c>
      <c r="E103" s="31">
        <f t="shared" si="59"/>
        <v>21</v>
      </c>
      <c r="F103" s="31">
        <f t="shared" si="59"/>
        <v>0</v>
      </c>
      <c r="G103" s="31">
        <f t="shared" si="59"/>
        <v>0</v>
      </c>
      <c r="H103" s="31">
        <f t="shared" si="59"/>
        <v>0</v>
      </c>
      <c r="I103" s="31">
        <f t="shared" si="59"/>
        <v>37</v>
      </c>
      <c r="J103" s="31">
        <f t="shared" si="59"/>
        <v>1120</v>
      </c>
      <c r="K103" s="31">
        <f t="shared" si="59"/>
        <v>990</v>
      </c>
      <c r="L103" s="31">
        <f t="shared" si="59"/>
        <v>600</v>
      </c>
      <c r="M103" s="31">
        <f t="shared" si="59"/>
        <v>2710</v>
      </c>
      <c r="N103" s="32">
        <f t="shared" ref="N103" si="60">+P103/M103</f>
        <v>34.730258302583032</v>
      </c>
      <c r="O103" s="31">
        <f t="shared" ref="O103:P103" si="61">SUM(O101:O102)</f>
        <v>31005.000000000004</v>
      </c>
      <c r="P103" s="31">
        <f t="shared" si="61"/>
        <v>94119.000000000015</v>
      </c>
    </row>
    <row r="104" spans="1:16" ht="17.25" thickTop="1" thickBot="1" x14ac:dyDescent="0.3">
      <c r="A104" s="35" t="s">
        <v>44</v>
      </c>
      <c r="B104" s="36">
        <f>+B100+B103</f>
        <v>56</v>
      </c>
      <c r="C104" s="36">
        <f t="shared" ref="C104:M104" si="62">+C100+C103</f>
        <v>146</v>
      </c>
      <c r="D104" s="36">
        <f t="shared" si="62"/>
        <v>600</v>
      </c>
      <c r="E104" s="36">
        <f t="shared" si="62"/>
        <v>643</v>
      </c>
      <c r="F104" s="36">
        <f t="shared" si="62"/>
        <v>0</v>
      </c>
      <c r="G104" s="36">
        <f t="shared" si="62"/>
        <v>0</v>
      </c>
      <c r="H104" s="36">
        <f t="shared" si="62"/>
        <v>0</v>
      </c>
      <c r="I104" s="36">
        <f t="shared" si="62"/>
        <v>1243</v>
      </c>
      <c r="J104" s="36">
        <f t="shared" si="62"/>
        <v>47285</v>
      </c>
      <c r="K104" s="36">
        <f t="shared" si="62"/>
        <v>37170</v>
      </c>
      <c r="L104" s="36">
        <f t="shared" si="62"/>
        <v>17520</v>
      </c>
      <c r="M104" s="36">
        <f t="shared" si="62"/>
        <v>101975</v>
      </c>
      <c r="N104" s="37"/>
      <c r="O104" s="36">
        <f t="shared" ref="O104:P104" si="63">+O100+O103</f>
        <v>7676875.5</v>
      </c>
      <c r="P104" s="36">
        <f t="shared" si="63"/>
        <v>16900528.5</v>
      </c>
    </row>
    <row r="105" spans="1:16" ht="16.5" thickTop="1" x14ac:dyDescent="0.25">
      <c r="A105" s="38"/>
      <c r="B105" s="41"/>
      <c r="C105" s="41"/>
      <c r="D105" s="26"/>
      <c r="E105" s="26"/>
      <c r="F105" s="26"/>
      <c r="G105" s="26"/>
      <c r="H105" s="26"/>
      <c r="I105" s="26"/>
      <c r="J105" s="41"/>
      <c r="K105" s="41"/>
      <c r="L105" s="41"/>
      <c r="M105" s="41"/>
      <c r="N105" s="42"/>
      <c r="O105" s="41"/>
      <c r="P105" s="41"/>
    </row>
    <row r="106" spans="1:16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</row>
    <row r="107" spans="1:16" ht="15.75" x14ac:dyDescent="0.25">
      <c r="A107" s="38" t="s">
        <v>56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</row>
    <row r="108" spans="1:16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ht="15.75" x14ac:dyDescent="0.25">
      <c r="A109" s="48" t="s">
        <v>28</v>
      </c>
      <c r="B109" s="48" t="s">
        <v>29</v>
      </c>
      <c r="C109" s="48" t="s">
        <v>30</v>
      </c>
      <c r="D109" s="50" t="s">
        <v>31</v>
      </c>
      <c r="E109" s="51"/>
      <c r="F109" s="51"/>
      <c r="G109" s="51"/>
      <c r="H109" s="51"/>
      <c r="I109" s="51"/>
      <c r="J109" s="46" t="s">
        <v>32</v>
      </c>
      <c r="K109" s="46" t="s">
        <v>33</v>
      </c>
      <c r="L109" s="46" t="s">
        <v>34</v>
      </c>
      <c r="M109" s="46" t="s">
        <v>35</v>
      </c>
      <c r="N109" s="46" t="s">
        <v>36</v>
      </c>
      <c r="O109" s="46" t="s">
        <v>37</v>
      </c>
      <c r="P109" s="46" t="s">
        <v>38</v>
      </c>
    </row>
    <row r="110" spans="1:16" ht="15.75" x14ac:dyDescent="0.25">
      <c r="A110" s="49"/>
      <c r="B110" s="49"/>
      <c r="C110" s="49"/>
      <c r="D110" s="27" t="s">
        <v>39</v>
      </c>
      <c r="E110" s="27" t="s">
        <v>40</v>
      </c>
      <c r="F110" s="27" t="s">
        <v>41</v>
      </c>
      <c r="G110" s="27" t="s">
        <v>42</v>
      </c>
      <c r="H110" s="27" t="s">
        <v>43</v>
      </c>
      <c r="I110" s="27" t="s">
        <v>44</v>
      </c>
      <c r="J110" s="47"/>
      <c r="K110" s="47"/>
      <c r="L110" s="47"/>
      <c r="M110" s="47"/>
      <c r="N110" s="47"/>
      <c r="O110" s="47"/>
      <c r="P110" s="47"/>
    </row>
    <row r="111" spans="1:16" x14ac:dyDescent="0.25">
      <c r="A111" s="28" t="s">
        <v>45</v>
      </c>
      <c r="B111" s="29">
        <f>+'[1]Res D Paso 2011 consejo 3 trim'!B34</f>
        <v>48</v>
      </c>
      <c r="C111" s="29">
        <f>+'[1]Res D Paso 2011 consejo 3 trim'!C34</f>
        <v>125</v>
      </c>
      <c r="D111" s="29">
        <f>+'[1]Res D Paso 2011 consejo 3 trim'!D34</f>
        <v>498</v>
      </c>
      <c r="E111" s="29">
        <f>+'[1]Res D Paso 2011 consejo 3 trim'!E34</f>
        <v>452</v>
      </c>
      <c r="F111" s="29">
        <f>+'[1]Res D Paso 2011 consejo 3 trim'!F34</f>
        <v>0</v>
      </c>
      <c r="G111" s="29">
        <f>+'[1]Res D Paso 2011 consejo 3 trim'!G34</f>
        <v>0</v>
      </c>
      <c r="H111" s="29">
        <f>+'[1]Res D Paso 2011 consejo 3 trim'!H34</f>
        <v>0</v>
      </c>
      <c r="I111" s="29">
        <f>+'[1]Res D Paso 2011 consejo 3 trim'!I34</f>
        <v>950</v>
      </c>
      <c r="J111" s="29">
        <f>+'[1]Res D Paso 2011 consejo 3 trim'!J34</f>
        <v>40340</v>
      </c>
      <c r="K111" s="29">
        <f>+'[1]Res D Paso 2011 consejo 3 trim'!K34</f>
        <v>28470</v>
      </c>
      <c r="L111" s="29">
        <f>+'[1]Res D Paso 2011 consejo 3 trim'!L34</f>
        <v>15000</v>
      </c>
      <c r="M111" s="29">
        <f>+'[1]Res D Paso 2011 consejo 3 trim'!M34</f>
        <v>83810</v>
      </c>
      <c r="N111" s="29">
        <f>+'[1]Res D Paso 2011 consejo 3 trim'!N34</f>
        <v>169.8094618780575</v>
      </c>
      <c r="O111" s="29">
        <f>+'[1]Res D Paso 2011 consejo 3 trim'!O34</f>
        <v>4795704</v>
      </c>
      <c r="P111" s="29">
        <f>+'[1]Res D Paso 2011 consejo 3 trim'!P34</f>
        <v>14231731</v>
      </c>
    </row>
    <row r="112" spans="1:16" x14ac:dyDescent="0.25">
      <c r="A112" s="28" t="s">
        <v>46</v>
      </c>
      <c r="B112" s="29">
        <f>+'[1]Res D Paso 2011 consejo 3 trim'!B35</f>
        <v>0</v>
      </c>
      <c r="C112" s="29">
        <f>+'[1]Res D Paso 2011 consejo 3 trim'!C35</f>
        <v>0</v>
      </c>
      <c r="D112" s="29">
        <f>+'[1]Res D Paso 2011 consejo 3 trim'!D35</f>
        <v>0</v>
      </c>
      <c r="E112" s="29">
        <f>+'[1]Res D Paso 2011 consejo 3 trim'!E35</f>
        <v>0</v>
      </c>
      <c r="F112" s="29">
        <f>+'[1]Res D Paso 2011 consejo 3 trim'!F35</f>
        <v>0</v>
      </c>
      <c r="G112" s="29">
        <f>+'[1]Res D Paso 2011 consejo 3 trim'!G35</f>
        <v>0</v>
      </c>
      <c r="H112" s="29">
        <f>+'[1]Res D Paso 2011 consejo 3 trim'!H35</f>
        <v>0</v>
      </c>
      <c r="I112" s="29">
        <f>+'[1]Res D Paso 2011 consejo 3 trim'!I35</f>
        <v>0</v>
      </c>
      <c r="J112" s="29">
        <f>+'[1]Res D Paso 2011 consejo 3 trim'!J35</f>
        <v>0</v>
      </c>
      <c r="K112" s="29">
        <f>+'[1]Res D Paso 2011 consejo 3 trim'!K35</f>
        <v>0</v>
      </c>
      <c r="L112" s="29">
        <f>+'[1]Res D Paso 2011 consejo 3 trim'!L35</f>
        <v>0</v>
      </c>
      <c r="M112" s="29">
        <f>+'[1]Res D Paso 2011 consejo 3 trim'!M35</f>
        <v>0</v>
      </c>
      <c r="N112" s="29">
        <f>+'[1]Res D Paso 2011 consejo 3 trim'!N35</f>
        <v>0</v>
      </c>
      <c r="O112" s="29">
        <f>+'[1]Res D Paso 2011 consejo 3 trim'!O35</f>
        <v>0</v>
      </c>
      <c r="P112" s="29">
        <f>+'[1]Res D Paso 2011 consejo 3 trim'!P35</f>
        <v>0</v>
      </c>
    </row>
    <row r="113" spans="1:16" ht="16.5" thickBot="1" x14ac:dyDescent="0.3">
      <c r="A113" s="30" t="s">
        <v>47</v>
      </c>
      <c r="B113" s="31">
        <f>SUM(B111:B112)</f>
        <v>48</v>
      </c>
      <c r="C113" s="31">
        <f t="shared" ref="C113:M113" si="64">SUM(C111:C112)</f>
        <v>125</v>
      </c>
      <c r="D113" s="31">
        <f t="shared" si="64"/>
        <v>498</v>
      </c>
      <c r="E113" s="31">
        <f t="shared" si="64"/>
        <v>452</v>
      </c>
      <c r="F113" s="31">
        <f t="shared" si="64"/>
        <v>0</v>
      </c>
      <c r="G113" s="31">
        <f t="shared" si="64"/>
        <v>0</v>
      </c>
      <c r="H113" s="31">
        <f t="shared" si="64"/>
        <v>0</v>
      </c>
      <c r="I113" s="31">
        <f t="shared" si="64"/>
        <v>950</v>
      </c>
      <c r="J113" s="31">
        <f t="shared" si="64"/>
        <v>40340</v>
      </c>
      <c r="K113" s="31">
        <f t="shared" si="64"/>
        <v>28470</v>
      </c>
      <c r="L113" s="31">
        <f t="shared" si="64"/>
        <v>15000</v>
      </c>
      <c r="M113" s="31">
        <f t="shared" si="64"/>
        <v>83810</v>
      </c>
      <c r="N113" s="32">
        <f t="shared" ref="N113" si="65">+P113/M113</f>
        <v>169.8094618780575</v>
      </c>
      <c r="O113" s="31">
        <f t="shared" ref="O113:P113" si="66">SUM(O111:O112)</f>
        <v>4795704</v>
      </c>
      <c r="P113" s="31">
        <f t="shared" si="66"/>
        <v>14231731</v>
      </c>
    </row>
    <row r="114" spans="1:16" ht="15.75" thickTop="1" x14ac:dyDescent="0.25">
      <c r="A114" s="33" t="s">
        <v>48</v>
      </c>
      <c r="B114" s="29">
        <f>+'[1]Res D Paso 2011 consejo 3 trim'!B37</f>
        <v>4</v>
      </c>
      <c r="C114" s="29">
        <f>+'[1]Res D Paso 2011 consejo 3 trim'!C37</f>
        <v>6</v>
      </c>
      <c r="D114" s="29">
        <f>+'[1]Res D Paso 2011 consejo 3 trim'!D37</f>
        <v>2</v>
      </c>
      <c r="E114" s="29">
        <f>+'[1]Res D Paso 2011 consejo 3 trim'!E37</f>
        <v>1</v>
      </c>
      <c r="F114" s="29">
        <f>+'[1]Res D Paso 2011 consejo 3 trim'!F37</f>
        <v>0</v>
      </c>
      <c r="G114" s="29">
        <f>+'[1]Res D Paso 2011 consejo 3 trim'!G37</f>
        <v>0</v>
      </c>
      <c r="H114" s="29">
        <f>+'[1]Res D Paso 2011 consejo 3 trim'!H37</f>
        <v>0</v>
      </c>
      <c r="I114" s="29">
        <f>+'[1]Res D Paso 2011 consejo 3 trim'!I37</f>
        <v>3</v>
      </c>
      <c r="J114" s="29">
        <f>+'[1]Res D Paso 2011 consejo 3 trim'!J37</f>
        <v>20</v>
      </c>
      <c r="K114" s="29">
        <f>+'[1]Res D Paso 2011 consejo 3 trim'!K37</f>
        <v>90</v>
      </c>
      <c r="L114" s="29">
        <f>+'[1]Res D Paso 2011 consejo 3 trim'!L37</f>
        <v>840</v>
      </c>
      <c r="M114" s="29">
        <f>+'[1]Res D Paso 2011 consejo 3 trim'!M37</f>
        <v>880</v>
      </c>
      <c r="N114" s="29">
        <f>+'[1]Res D Paso 2011 consejo 3 trim'!N37</f>
        <v>25.127272727272729</v>
      </c>
      <c r="O114" s="29">
        <f>+'[1]Res D Paso 2011 consejo 3 trim'!O37</f>
        <v>2145</v>
      </c>
      <c r="P114" s="29">
        <f>+'[1]Res D Paso 2011 consejo 3 trim'!P37</f>
        <v>22112</v>
      </c>
    </row>
    <row r="115" spans="1:16" x14ac:dyDescent="0.25">
      <c r="A115" s="28" t="s">
        <v>46</v>
      </c>
      <c r="B115" s="29">
        <f>+'[1]Res D Paso 2011 consejo 3 trim'!B38</f>
        <v>0</v>
      </c>
      <c r="C115" s="29">
        <f>+'[1]Res D Paso 2011 consejo 3 trim'!C38</f>
        <v>0</v>
      </c>
      <c r="D115" s="29">
        <f>+'[1]Res D Paso 2011 consejo 3 trim'!D38</f>
        <v>0</v>
      </c>
      <c r="E115" s="29">
        <f>+'[1]Res D Paso 2011 consejo 3 trim'!E38</f>
        <v>0</v>
      </c>
      <c r="F115" s="29">
        <f>+'[1]Res D Paso 2011 consejo 3 trim'!F38</f>
        <v>0</v>
      </c>
      <c r="G115" s="29">
        <f>+'[1]Res D Paso 2011 consejo 3 trim'!G38</f>
        <v>0</v>
      </c>
      <c r="H115" s="29">
        <f>+'[1]Res D Paso 2011 consejo 3 trim'!H38</f>
        <v>0</v>
      </c>
      <c r="I115" s="29">
        <f>+'[1]Res D Paso 2011 consejo 3 trim'!I38</f>
        <v>0</v>
      </c>
      <c r="J115" s="29">
        <f>+'[1]Res D Paso 2011 consejo 3 trim'!J38</f>
        <v>0</v>
      </c>
      <c r="K115" s="29">
        <f>+'[1]Res D Paso 2011 consejo 3 trim'!K38</f>
        <v>0</v>
      </c>
      <c r="L115" s="29">
        <f>+'[1]Res D Paso 2011 consejo 3 trim'!L38</f>
        <v>0</v>
      </c>
      <c r="M115" s="29">
        <f>+'[1]Res D Paso 2011 consejo 3 trim'!M38</f>
        <v>0</v>
      </c>
      <c r="N115" s="29">
        <f>+'[1]Res D Paso 2011 consejo 3 trim'!N38</f>
        <v>0</v>
      </c>
      <c r="O115" s="29">
        <f>+'[1]Res D Paso 2011 consejo 3 trim'!O38</f>
        <v>0</v>
      </c>
      <c r="P115" s="29">
        <f>+'[1]Res D Paso 2011 consejo 3 trim'!P38</f>
        <v>0</v>
      </c>
    </row>
    <row r="116" spans="1:16" ht="16.5" thickBot="1" x14ac:dyDescent="0.3">
      <c r="A116" s="34" t="s">
        <v>47</v>
      </c>
      <c r="B116" s="31">
        <f>SUM(B114:B115)</f>
        <v>4</v>
      </c>
      <c r="C116" s="31">
        <f t="shared" ref="C116:M116" si="67">SUM(C114:C115)</f>
        <v>6</v>
      </c>
      <c r="D116" s="31">
        <f t="shared" si="67"/>
        <v>2</v>
      </c>
      <c r="E116" s="31">
        <f t="shared" si="67"/>
        <v>1</v>
      </c>
      <c r="F116" s="31">
        <f t="shared" si="67"/>
        <v>0</v>
      </c>
      <c r="G116" s="31">
        <f t="shared" si="67"/>
        <v>0</v>
      </c>
      <c r="H116" s="31">
        <f t="shared" si="67"/>
        <v>0</v>
      </c>
      <c r="I116" s="31">
        <f t="shared" si="67"/>
        <v>3</v>
      </c>
      <c r="J116" s="31">
        <f t="shared" si="67"/>
        <v>20</v>
      </c>
      <c r="K116" s="31">
        <f t="shared" si="67"/>
        <v>90</v>
      </c>
      <c r="L116" s="31">
        <f t="shared" si="67"/>
        <v>840</v>
      </c>
      <c r="M116" s="31">
        <f t="shared" si="67"/>
        <v>880</v>
      </c>
      <c r="N116" s="32">
        <f t="shared" ref="N116" si="68">+P116/M116</f>
        <v>25.127272727272729</v>
      </c>
      <c r="O116" s="31">
        <f t="shared" ref="O116:P116" si="69">SUM(O114:O115)</f>
        <v>2145</v>
      </c>
      <c r="P116" s="31">
        <f t="shared" si="69"/>
        <v>22112</v>
      </c>
    </row>
    <row r="117" spans="1:16" ht="17.25" thickTop="1" thickBot="1" x14ac:dyDescent="0.3">
      <c r="A117" s="35" t="s">
        <v>44</v>
      </c>
      <c r="B117" s="36">
        <f>+B113+B116</f>
        <v>52</v>
      </c>
      <c r="C117" s="36">
        <f t="shared" ref="C117:M117" si="70">+C113+C116</f>
        <v>131</v>
      </c>
      <c r="D117" s="36">
        <f t="shared" si="70"/>
        <v>500</v>
      </c>
      <c r="E117" s="36">
        <f t="shared" si="70"/>
        <v>453</v>
      </c>
      <c r="F117" s="36">
        <f t="shared" si="70"/>
        <v>0</v>
      </c>
      <c r="G117" s="36">
        <f t="shared" si="70"/>
        <v>0</v>
      </c>
      <c r="H117" s="36">
        <f t="shared" si="70"/>
        <v>0</v>
      </c>
      <c r="I117" s="36">
        <f t="shared" si="70"/>
        <v>953</v>
      </c>
      <c r="J117" s="36">
        <f t="shared" si="70"/>
        <v>40360</v>
      </c>
      <c r="K117" s="36">
        <f t="shared" si="70"/>
        <v>28560</v>
      </c>
      <c r="L117" s="36">
        <f t="shared" si="70"/>
        <v>15840</v>
      </c>
      <c r="M117" s="36">
        <f t="shared" si="70"/>
        <v>84690</v>
      </c>
      <c r="N117" s="37"/>
      <c r="O117" s="36">
        <f t="shared" ref="O117:P117" si="71">+O113+O116</f>
        <v>4797849</v>
      </c>
      <c r="P117" s="36">
        <f t="shared" si="71"/>
        <v>14253843</v>
      </c>
    </row>
    <row r="118" spans="1:16" ht="15.75" thickTop="1" x14ac:dyDescent="0.25"/>
    <row r="120" spans="1:16" ht="15.75" x14ac:dyDescent="0.25">
      <c r="A120" s="38" t="s">
        <v>57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6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</row>
    <row r="122" spans="1:16" ht="15.75" x14ac:dyDescent="0.25">
      <c r="A122" s="48" t="s">
        <v>28</v>
      </c>
      <c r="B122" s="48" t="s">
        <v>29</v>
      </c>
      <c r="C122" s="48" t="s">
        <v>30</v>
      </c>
      <c r="D122" s="50" t="s">
        <v>31</v>
      </c>
      <c r="E122" s="51"/>
      <c r="F122" s="51"/>
      <c r="G122" s="51"/>
      <c r="H122" s="51"/>
      <c r="I122" s="51"/>
      <c r="J122" s="46" t="s">
        <v>32</v>
      </c>
      <c r="K122" s="46" t="s">
        <v>33</v>
      </c>
      <c r="L122" s="46" t="s">
        <v>34</v>
      </c>
      <c r="M122" s="46" t="s">
        <v>35</v>
      </c>
      <c r="N122" s="46" t="s">
        <v>36</v>
      </c>
      <c r="O122" s="46" t="s">
        <v>37</v>
      </c>
      <c r="P122" s="46" t="s">
        <v>38</v>
      </c>
    </row>
    <row r="123" spans="1:16" ht="15.75" x14ac:dyDescent="0.25">
      <c r="A123" s="49"/>
      <c r="B123" s="49"/>
      <c r="C123" s="49"/>
      <c r="D123" s="27" t="s">
        <v>39</v>
      </c>
      <c r="E123" s="27" t="s">
        <v>40</v>
      </c>
      <c r="F123" s="27" t="s">
        <v>41</v>
      </c>
      <c r="G123" s="27" t="s">
        <v>42</v>
      </c>
      <c r="H123" s="27" t="s">
        <v>43</v>
      </c>
      <c r="I123" s="27" t="s">
        <v>44</v>
      </c>
      <c r="J123" s="47"/>
      <c r="K123" s="47"/>
      <c r="L123" s="47"/>
      <c r="M123" s="47"/>
      <c r="N123" s="47"/>
      <c r="O123" s="47"/>
      <c r="P123" s="47"/>
    </row>
    <row r="124" spans="1:16" x14ac:dyDescent="0.25">
      <c r="A124" s="28" t="s">
        <v>45</v>
      </c>
      <c r="B124" s="29">
        <f>+'[1]Res D Paso 2011 consejo 4° trim'!B8</f>
        <v>50</v>
      </c>
      <c r="C124" s="29">
        <f>+'[1]Res D Paso 2011 consejo 4° trim'!C8</f>
        <v>141</v>
      </c>
      <c r="D124" s="29">
        <f>+'[1]Res D Paso 2011 consejo 4° trim'!D8</f>
        <v>592</v>
      </c>
      <c r="E124" s="29">
        <f>+'[1]Res D Paso 2011 consejo 4° trim'!E8</f>
        <v>540</v>
      </c>
      <c r="F124" s="29">
        <f>+'[1]Res D Paso 2011 consejo 4° trim'!F8</f>
        <v>0</v>
      </c>
      <c r="G124" s="29">
        <f>+'[1]Res D Paso 2011 consejo 4° trim'!G8</f>
        <v>0</v>
      </c>
      <c r="H124" s="29">
        <f>+'[1]Res D Paso 2011 consejo 4° trim'!H8</f>
        <v>0</v>
      </c>
      <c r="I124" s="29">
        <f>+'[1]Res D Paso 2011 consejo 4° trim'!I8</f>
        <v>1132</v>
      </c>
      <c r="J124" s="29">
        <f>+'[1]Res D Paso 2011 consejo 4° trim'!J8</f>
        <v>47885</v>
      </c>
      <c r="K124" s="29">
        <f>+'[1]Res D Paso 2011 consejo 4° trim'!K8</f>
        <v>33960</v>
      </c>
      <c r="L124" s="29">
        <f>+'[1]Res D Paso 2011 consejo 4° trim'!L8</f>
        <v>16920</v>
      </c>
      <c r="M124" s="29">
        <f>+'[1]Res D Paso 2011 consejo 4° trim'!M8</f>
        <v>98765</v>
      </c>
      <c r="N124" s="29">
        <f>+'[1]Res D Paso 2011 consejo 4° trim'!N8</f>
        <v>174.58360755328306</v>
      </c>
      <c r="O124" s="29">
        <f>+'[1]Res D Paso 2011 consejo 4° trim'!O8</f>
        <v>7628308</v>
      </c>
      <c r="P124" s="29">
        <f>+'[1]Res D Paso 2011 consejo 4° trim'!P8</f>
        <v>17242750</v>
      </c>
    </row>
    <row r="125" spans="1:16" x14ac:dyDescent="0.25">
      <c r="A125" s="28" t="s">
        <v>46</v>
      </c>
      <c r="B125" s="29">
        <f>+'[1]Res D Paso 2011 consejo 4° trim'!B9</f>
        <v>0</v>
      </c>
      <c r="C125" s="29">
        <f>+'[1]Res D Paso 2011 consejo 4° trim'!C9</f>
        <v>0</v>
      </c>
      <c r="D125" s="29">
        <f>+'[1]Res D Paso 2011 consejo 4° trim'!D9</f>
        <v>0</v>
      </c>
      <c r="E125" s="29">
        <f>+'[1]Res D Paso 2011 consejo 4° trim'!E9</f>
        <v>0</v>
      </c>
      <c r="F125" s="29">
        <f>+'[1]Res D Paso 2011 consejo 4° trim'!F9</f>
        <v>0</v>
      </c>
      <c r="G125" s="29">
        <f>+'[1]Res D Paso 2011 consejo 4° trim'!G9</f>
        <v>0</v>
      </c>
      <c r="H125" s="29">
        <f>+'[1]Res D Paso 2011 consejo 4° trim'!H9</f>
        <v>0</v>
      </c>
      <c r="I125" s="29">
        <f>+'[1]Res D Paso 2011 consejo 4° trim'!I9</f>
        <v>0</v>
      </c>
      <c r="J125" s="29">
        <f>+'[1]Res D Paso 2011 consejo 4° trim'!J9</f>
        <v>0</v>
      </c>
      <c r="K125" s="29">
        <f>+'[1]Res D Paso 2011 consejo 4° trim'!K9</f>
        <v>0</v>
      </c>
      <c r="L125" s="29">
        <f>+'[1]Res D Paso 2011 consejo 4° trim'!L9</f>
        <v>0</v>
      </c>
      <c r="M125" s="29">
        <f>+'[1]Res D Paso 2011 consejo 4° trim'!M9</f>
        <v>0</v>
      </c>
      <c r="N125" s="29">
        <f>+'[1]Res D Paso 2011 consejo 4° trim'!N9</f>
        <v>0</v>
      </c>
      <c r="O125" s="29">
        <f>+'[1]Res D Paso 2011 consejo 4° trim'!O9</f>
        <v>0</v>
      </c>
      <c r="P125" s="29">
        <f>+'[1]Res D Paso 2011 consejo 4° trim'!P9</f>
        <v>0</v>
      </c>
    </row>
    <row r="126" spans="1:16" ht="16.5" thickBot="1" x14ac:dyDescent="0.3">
      <c r="A126" s="30" t="s">
        <v>47</v>
      </c>
      <c r="B126" s="31">
        <f>SUM(B124:B125)</f>
        <v>50</v>
      </c>
      <c r="C126" s="31">
        <f t="shared" ref="C126:M126" si="72">SUM(C124:C125)</f>
        <v>141</v>
      </c>
      <c r="D126" s="31">
        <f t="shared" si="72"/>
        <v>592</v>
      </c>
      <c r="E126" s="31">
        <f t="shared" si="72"/>
        <v>540</v>
      </c>
      <c r="F126" s="31">
        <f t="shared" si="72"/>
        <v>0</v>
      </c>
      <c r="G126" s="31">
        <f t="shared" si="72"/>
        <v>0</v>
      </c>
      <c r="H126" s="31">
        <f t="shared" si="72"/>
        <v>0</v>
      </c>
      <c r="I126" s="31">
        <f t="shared" si="72"/>
        <v>1132</v>
      </c>
      <c r="J126" s="31">
        <f t="shared" si="72"/>
        <v>47885</v>
      </c>
      <c r="K126" s="31">
        <f t="shared" si="72"/>
        <v>33960</v>
      </c>
      <c r="L126" s="31">
        <f t="shared" si="72"/>
        <v>16920</v>
      </c>
      <c r="M126" s="31">
        <f t="shared" si="72"/>
        <v>98765</v>
      </c>
      <c r="N126" s="32">
        <f t="shared" ref="N126" si="73">+P126/M126</f>
        <v>174.58360755328306</v>
      </c>
      <c r="O126" s="31">
        <f t="shared" ref="O126:P126" si="74">SUM(O124:O125)</f>
        <v>7628308</v>
      </c>
      <c r="P126" s="31">
        <f t="shared" si="74"/>
        <v>17242750</v>
      </c>
    </row>
    <row r="127" spans="1:16" ht="15.75" thickTop="1" x14ac:dyDescent="0.25">
      <c r="A127" s="33" t="s">
        <v>48</v>
      </c>
      <c r="B127" s="29">
        <f>+'[1]Res D Paso 2011 consejo 4° trim'!B11</f>
        <v>4</v>
      </c>
      <c r="C127" s="29">
        <f>+'[1]Res D Paso 2011 consejo 4° trim'!C11</f>
        <v>10</v>
      </c>
      <c r="D127" s="29">
        <f>+'[1]Res D Paso 2011 consejo 4° trim'!D11</f>
        <v>24</v>
      </c>
      <c r="E127" s="29">
        <f>+'[1]Res D Paso 2011 consejo 4° trim'!E11</f>
        <v>22</v>
      </c>
      <c r="F127" s="29">
        <f>+'[1]Res D Paso 2011 consejo 4° trim'!F11</f>
        <v>0</v>
      </c>
      <c r="G127" s="29">
        <f>+'[1]Res D Paso 2011 consejo 4° trim'!G11</f>
        <v>0</v>
      </c>
      <c r="H127" s="29">
        <f>+'[1]Res D Paso 2011 consejo 4° trim'!H11</f>
        <v>0</v>
      </c>
      <c r="I127" s="29">
        <f>+'[1]Res D Paso 2011 consejo 4° trim'!I11</f>
        <v>46</v>
      </c>
      <c r="J127" s="29">
        <f>+'[1]Res D Paso 2011 consejo 4° trim'!J11</f>
        <v>1555</v>
      </c>
      <c r="K127" s="29">
        <f>+'[1]Res D Paso 2011 consejo 4° trim'!K11</f>
        <v>1380</v>
      </c>
      <c r="L127" s="29">
        <f>+'[1]Res D Paso 2011 consejo 4° trim'!L11</f>
        <v>1200</v>
      </c>
      <c r="M127" s="29">
        <f>+'[1]Res D Paso 2011 consejo 4° trim'!M11</f>
        <v>4135</v>
      </c>
      <c r="N127" s="29">
        <f>+'[1]Res D Paso 2011 consejo 4° trim'!N11</f>
        <v>115.82986698911729</v>
      </c>
      <c r="O127" s="29">
        <f>+'[1]Res D Paso 2011 consejo 4° trim'!O11</f>
        <v>103515</v>
      </c>
      <c r="P127" s="29">
        <f>+'[1]Res D Paso 2011 consejo 4° trim'!P11</f>
        <v>478956.5</v>
      </c>
    </row>
    <row r="128" spans="1:16" x14ac:dyDescent="0.25">
      <c r="A128" s="28" t="s">
        <v>46</v>
      </c>
      <c r="B128" s="29">
        <f>+'[1]Res D Paso 2011 consejo 4° trim'!B12</f>
        <v>0</v>
      </c>
      <c r="C128" s="29">
        <f>+'[1]Res D Paso 2011 consejo 4° trim'!C12</f>
        <v>0</v>
      </c>
      <c r="D128" s="29">
        <f>+'[1]Res D Paso 2011 consejo 4° trim'!D12</f>
        <v>0</v>
      </c>
      <c r="E128" s="29">
        <f>+'[1]Res D Paso 2011 consejo 4° trim'!E12</f>
        <v>0</v>
      </c>
      <c r="F128" s="29">
        <f>+'[1]Res D Paso 2011 consejo 4° trim'!F12</f>
        <v>0</v>
      </c>
      <c r="G128" s="29">
        <f>+'[1]Res D Paso 2011 consejo 4° trim'!G12</f>
        <v>0</v>
      </c>
      <c r="H128" s="29">
        <f>+'[1]Res D Paso 2011 consejo 4° trim'!H12</f>
        <v>0</v>
      </c>
      <c r="I128" s="29">
        <f>+'[1]Res D Paso 2011 consejo 4° trim'!I12</f>
        <v>0</v>
      </c>
      <c r="J128" s="29">
        <f>+'[1]Res D Paso 2011 consejo 4° trim'!J12</f>
        <v>0</v>
      </c>
      <c r="K128" s="29">
        <f>+'[1]Res D Paso 2011 consejo 4° trim'!K12</f>
        <v>0</v>
      </c>
      <c r="L128" s="29">
        <f>+'[1]Res D Paso 2011 consejo 4° trim'!L12</f>
        <v>0</v>
      </c>
      <c r="M128" s="29">
        <f>+'[1]Res D Paso 2011 consejo 4° trim'!M12</f>
        <v>0</v>
      </c>
      <c r="N128" s="29">
        <f>+'[1]Res D Paso 2011 consejo 4° trim'!N12</f>
        <v>0</v>
      </c>
      <c r="O128" s="29">
        <f>+'[1]Res D Paso 2011 consejo 4° trim'!O12</f>
        <v>0</v>
      </c>
      <c r="P128" s="29">
        <f>+'[1]Res D Paso 2011 consejo 4° trim'!P12</f>
        <v>0</v>
      </c>
    </row>
    <row r="129" spans="1:16" ht="16.5" thickBot="1" x14ac:dyDescent="0.3">
      <c r="A129" s="34" t="s">
        <v>47</v>
      </c>
      <c r="B129" s="31">
        <f>SUM(B127:B128)</f>
        <v>4</v>
      </c>
      <c r="C129" s="31">
        <f t="shared" ref="C129:M129" si="75">SUM(C127:C128)</f>
        <v>10</v>
      </c>
      <c r="D129" s="31">
        <f t="shared" si="75"/>
        <v>24</v>
      </c>
      <c r="E129" s="31">
        <f t="shared" si="75"/>
        <v>22</v>
      </c>
      <c r="F129" s="31">
        <f t="shared" si="75"/>
        <v>0</v>
      </c>
      <c r="G129" s="31">
        <f t="shared" si="75"/>
        <v>0</v>
      </c>
      <c r="H129" s="31">
        <f t="shared" si="75"/>
        <v>0</v>
      </c>
      <c r="I129" s="31">
        <f t="shared" si="75"/>
        <v>46</v>
      </c>
      <c r="J129" s="31">
        <f t="shared" si="75"/>
        <v>1555</v>
      </c>
      <c r="K129" s="31">
        <f t="shared" si="75"/>
        <v>1380</v>
      </c>
      <c r="L129" s="31">
        <f t="shared" si="75"/>
        <v>1200</v>
      </c>
      <c r="M129" s="31">
        <f t="shared" si="75"/>
        <v>4135</v>
      </c>
      <c r="N129" s="32">
        <f t="shared" ref="N129" si="76">+P129/M129</f>
        <v>115.82986698911729</v>
      </c>
      <c r="O129" s="31">
        <f t="shared" ref="O129:P129" si="77">SUM(O127:O128)</f>
        <v>103515</v>
      </c>
      <c r="P129" s="31">
        <f t="shared" si="77"/>
        <v>478956.5</v>
      </c>
    </row>
    <row r="130" spans="1:16" ht="17.25" thickTop="1" thickBot="1" x14ac:dyDescent="0.3">
      <c r="A130" s="35" t="s">
        <v>44</v>
      </c>
      <c r="B130" s="36">
        <f>+B126+B129</f>
        <v>54</v>
      </c>
      <c r="C130" s="36">
        <f t="shared" ref="C130:M130" si="78">+C126+C129</f>
        <v>151</v>
      </c>
      <c r="D130" s="36">
        <f t="shared" si="78"/>
        <v>616</v>
      </c>
      <c r="E130" s="36">
        <f t="shared" si="78"/>
        <v>562</v>
      </c>
      <c r="F130" s="36">
        <f t="shared" si="78"/>
        <v>0</v>
      </c>
      <c r="G130" s="36">
        <f t="shared" si="78"/>
        <v>0</v>
      </c>
      <c r="H130" s="36">
        <f t="shared" si="78"/>
        <v>0</v>
      </c>
      <c r="I130" s="36">
        <f t="shared" si="78"/>
        <v>1178</v>
      </c>
      <c r="J130" s="36">
        <f t="shared" si="78"/>
        <v>49440</v>
      </c>
      <c r="K130" s="36">
        <f t="shared" si="78"/>
        <v>35340</v>
      </c>
      <c r="L130" s="36">
        <f t="shared" si="78"/>
        <v>18120</v>
      </c>
      <c r="M130" s="36">
        <f t="shared" si="78"/>
        <v>102900</v>
      </c>
      <c r="N130" s="37"/>
      <c r="O130" s="36">
        <f t="shared" ref="O130:P130" si="79">+O126+O129</f>
        <v>7731823</v>
      </c>
      <c r="P130" s="36">
        <f t="shared" si="79"/>
        <v>17721706.5</v>
      </c>
    </row>
    <row r="131" spans="1:16" ht="16.5" thickTop="1" x14ac:dyDescent="0.25">
      <c r="A131" s="38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</row>
    <row r="132" spans="1:16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1:16" ht="15.75" x14ac:dyDescent="0.25">
      <c r="A133" s="38" t="s">
        <v>58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1:16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1:16" ht="15.75" x14ac:dyDescent="0.25">
      <c r="A135" s="48" t="s">
        <v>28</v>
      </c>
      <c r="B135" s="48" t="s">
        <v>29</v>
      </c>
      <c r="C135" s="48" t="s">
        <v>30</v>
      </c>
      <c r="D135" s="50" t="s">
        <v>31</v>
      </c>
      <c r="E135" s="51"/>
      <c r="F135" s="51"/>
      <c r="G135" s="51"/>
      <c r="H135" s="51"/>
      <c r="I135" s="51"/>
      <c r="J135" s="46" t="s">
        <v>32</v>
      </c>
      <c r="K135" s="46" t="s">
        <v>33</v>
      </c>
      <c r="L135" s="46" t="s">
        <v>34</v>
      </c>
      <c r="M135" s="46" t="s">
        <v>35</v>
      </c>
      <c r="N135" s="46" t="s">
        <v>36</v>
      </c>
      <c r="O135" s="46" t="s">
        <v>37</v>
      </c>
      <c r="P135" s="46" t="s">
        <v>38</v>
      </c>
    </row>
    <row r="136" spans="1:16" ht="15.75" x14ac:dyDescent="0.25">
      <c r="A136" s="49"/>
      <c r="B136" s="49"/>
      <c r="C136" s="49"/>
      <c r="D136" s="27" t="s">
        <v>39</v>
      </c>
      <c r="E136" s="27" t="s">
        <v>40</v>
      </c>
      <c r="F136" s="27" t="s">
        <v>41</v>
      </c>
      <c r="G136" s="27" t="s">
        <v>42</v>
      </c>
      <c r="H136" s="27" t="s">
        <v>43</v>
      </c>
      <c r="I136" s="27" t="s">
        <v>44</v>
      </c>
      <c r="J136" s="47"/>
      <c r="K136" s="47"/>
      <c r="L136" s="47"/>
      <c r="M136" s="47"/>
      <c r="N136" s="47"/>
      <c r="O136" s="47"/>
      <c r="P136" s="47"/>
    </row>
    <row r="137" spans="1:16" x14ac:dyDescent="0.25">
      <c r="A137" s="28" t="s">
        <v>45</v>
      </c>
      <c r="B137" s="29">
        <f>+'[1]Res D Paso 2011 consejo 4° trim'!B21</f>
        <v>39</v>
      </c>
      <c r="C137" s="29">
        <f>+'[1]Res D Paso 2011 consejo 4° trim'!C21</f>
        <v>116</v>
      </c>
      <c r="D137" s="29">
        <f>+'[1]Res D Paso 2011 consejo 4° trim'!D21</f>
        <v>505</v>
      </c>
      <c r="E137" s="29">
        <f>+'[1]Res D Paso 2011 consejo 4° trim'!E21</f>
        <v>475</v>
      </c>
      <c r="F137" s="29">
        <f>+'[1]Res D Paso 2011 consejo 4° trim'!F21</f>
        <v>0</v>
      </c>
      <c r="G137" s="29">
        <f>+'[1]Res D Paso 2011 consejo 4° trim'!G21</f>
        <v>0</v>
      </c>
      <c r="H137" s="29">
        <f>+'[1]Res D Paso 2011 consejo 4° trim'!H21</f>
        <v>0</v>
      </c>
      <c r="I137" s="29">
        <f>+'[1]Res D Paso 2011 consejo 4° trim'!I21</f>
        <v>980</v>
      </c>
      <c r="J137" s="29">
        <f>+'[1]Res D Paso 2011 consejo 4° trim'!J21</f>
        <v>37005</v>
      </c>
      <c r="K137" s="29">
        <f>+'[1]Res D Paso 2011 consejo 4° trim'!K21</f>
        <v>30400</v>
      </c>
      <c r="L137" s="29">
        <f>+'[1]Res D Paso 2011 consejo 4° trim'!L21</f>
        <v>13920</v>
      </c>
      <c r="M137" s="29">
        <f>+'[1]Res D Paso 2011 consejo 4° trim'!M21</f>
        <v>81325</v>
      </c>
      <c r="N137" s="29">
        <f>+'[1]Res D Paso 2011 consejo 4° trim'!N21</f>
        <v>169.45408545957577</v>
      </c>
      <c r="O137" s="29">
        <f>+'[1]Res D Paso 2011 consejo 4° trim'!O21</f>
        <v>6111927.5</v>
      </c>
      <c r="P137" s="29">
        <f>+'[1]Res D Paso 2011 consejo 4° trim'!P21</f>
        <v>13780853.5</v>
      </c>
    </row>
    <row r="138" spans="1:16" x14ac:dyDescent="0.25">
      <c r="A138" s="28" t="s">
        <v>46</v>
      </c>
      <c r="B138" s="29">
        <f>+'[1]Res D Paso 2011 consejo 4° trim'!B22</f>
        <v>0</v>
      </c>
      <c r="C138" s="29">
        <f>+'[1]Res D Paso 2011 consejo 4° trim'!C22</f>
        <v>0</v>
      </c>
      <c r="D138" s="29">
        <f>+'[1]Res D Paso 2011 consejo 4° trim'!D22</f>
        <v>0</v>
      </c>
      <c r="E138" s="29">
        <f>+'[1]Res D Paso 2011 consejo 4° trim'!E22</f>
        <v>0</v>
      </c>
      <c r="F138" s="29">
        <f>+'[1]Res D Paso 2011 consejo 4° trim'!F22</f>
        <v>0</v>
      </c>
      <c r="G138" s="29">
        <f>+'[1]Res D Paso 2011 consejo 4° trim'!G22</f>
        <v>0</v>
      </c>
      <c r="H138" s="29">
        <f>+'[1]Res D Paso 2011 consejo 4° trim'!H22</f>
        <v>0</v>
      </c>
      <c r="I138" s="29">
        <f>+'[1]Res D Paso 2011 consejo 4° trim'!I22</f>
        <v>0</v>
      </c>
      <c r="J138" s="29">
        <f>+'[1]Res D Paso 2011 consejo 4° trim'!J22</f>
        <v>0</v>
      </c>
      <c r="K138" s="29">
        <f>+'[1]Res D Paso 2011 consejo 4° trim'!K22</f>
        <v>0</v>
      </c>
      <c r="L138" s="29">
        <f>+'[1]Res D Paso 2011 consejo 4° trim'!L22</f>
        <v>0</v>
      </c>
      <c r="M138" s="29">
        <f>+'[1]Res D Paso 2011 consejo 4° trim'!M22</f>
        <v>0</v>
      </c>
      <c r="N138" s="29">
        <f>+'[1]Res D Paso 2011 consejo 4° trim'!N22</f>
        <v>0</v>
      </c>
      <c r="O138" s="29">
        <f>+'[1]Res D Paso 2011 consejo 4° trim'!O22</f>
        <v>0</v>
      </c>
      <c r="P138" s="29">
        <f>+'[1]Res D Paso 2011 consejo 4° trim'!P22</f>
        <v>0</v>
      </c>
    </row>
    <row r="139" spans="1:16" ht="16.5" thickBot="1" x14ac:dyDescent="0.3">
      <c r="A139" s="30" t="s">
        <v>47</v>
      </c>
      <c r="B139" s="31">
        <f>SUM(B137:B138)</f>
        <v>39</v>
      </c>
      <c r="C139" s="31">
        <f t="shared" ref="C139:M139" si="80">SUM(C137:C138)</f>
        <v>116</v>
      </c>
      <c r="D139" s="31">
        <f t="shared" si="80"/>
        <v>505</v>
      </c>
      <c r="E139" s="31">
        <f t="shared" si="80"/>
        <v>475</v>
      </c>
      <c r="F139" s="31">
        <f t="shared" si="80"/>
        <v>0</v>
      </c>
      <c r="G139" s="31">
        <f t="shared" si="80"/>
        <v>0</v>
      </c>
      <c r="H139" s="31">
        <f t="shared" si="80"/>
        <v>0</v>
      </c>
      <c r="I139" s="31">
        <f t="shared" si="80"/>
        <v>980</v>
      </c>
      <c r="J139" s="31">
        <f t="shared" si="80"/>
        <v>37005</v>
      </c>
      <c r="K139" s="31">
        <f t="shared" si="80"/>
        <v>30400</v>
      </c>
      <c r="L139" s="31">
        <f t="shared" si="80"/>
        <v>13920</v>
      </c>
      <c r="M139" s="31">
        <f t="shared" si="80"/>
        <v>81325</v>
      </c>
      <c r="N139" s="32">
        <f t="shared" ref="N139" si="81">+P139/M139</f>
        <v>169.45408545957577</v>
      </c>
      <c r="O139" s="31">
        <f t="shared" ref="O139:P139" si="82">SUM(O137:O138)</f>
        <v>6111927.5</v>
      </c>
      <c r="P139" s="31">
        <f t="shared" si="82"/>
        <v>13780853.5</v>
      </c>
    </row>
    <row r="140" spans="1:16" ht="15.75" thickTop="1" x14ac:dyDescent="0.25">
      <c r="A140" s="33" t="s">
        <v>48</v>
      </c>
      <c r="B140" s="29">
        <f>+'[1]Res D Paso 2011 consejo 4° trim'!B24</f>
        <v>3</v>
      </c>
      <c r="C140" s="29">
        <f>+'[1]Res D Paso 2011 consejo 4° trim'!C24</f>
        <v>6</v>
      </c>
      <c r="D140" s="29">
        <f>+'[1]Res D Paso 2011 consejo 4° trim'!D24</f>
        <v>1</v>
      </c>
      <c r="E140" s="29">
        <f>+'[1]Res D Paso 2011 consejo 4° trim'!E24</f>
        <v>0</v>
      </c>
      <c r="F140" s="29">
        <f>+'[1]Res D Paso 2011 consejo 4° trim'!F24</f>
        <v>0</v>
      </c>
      <c r="G140" s="29">
        <f>+'[1]Res D Paso 2011 consejo 4° trim'!G24</f>
        <v>0</v>
      </c>
      <c r="H140" s="29">
        <f>+'[1]Res D Paso 2011 consejo 4° trim'!H24</f>
        <v>0</v>
      </c>
      <c r="I140" s="29">
        <f>+'[1]Res D Paso 2011 consejo 4° trim'!I24</f>
        <v>1</v>
      </c>
      <c r="J140" s="29">
        <f>+'[1]Res D Paso 2011 consejo 4° trim'!J24</f>
        <v>20</v>
      </c>
      <c r="K140" s="29">
        <f>+'[1]Res D Paso 2011 consejo 4° trim'!K24</f>
        <v>30</v>
      </c>
      <c r="L140" s="29">
        <f>+'[1]Res D Paso 2011 consejo 4° trim'!L24</f>
        <v>720</v>
      </c>
      <c r="M140" s="29">
        <f>+'[1]Res D Paso 2011 consejo 4° trim'!M24</f>
        <v>770</v>
      </c>
      <c r="N140" s="29">
        <f>+'[1]Res D Paso 2011 consejo 4° trim'!N24</f>
        <v>55.790909090909089</v>
      </c>
      <c r="O140" s="29">
        <f>+'[1]Res D Paso 2011 consejo 4° trim'!O24</f>
        <v>181.99999999999989</v>
      </c>
      <c r="P140" s="29">
        <f>+'[1]Res D Paso 2011 consejo 4° trim'!P24</f>
        <v>42959</v>
      </c>
    </row>
    <row r="141" spans="1:16" x14ac:dyDescent="0.25">
      <c r="A141" s="28" t="s">
        <v>46</v>
      </c>
      <c r="B141" s="29">
        <f>+'[1]Res D Paso 2011 consejo 4° trim'!B25</f>
        <v>0</v>
      </c>
      <c r="C141" s="29">
        <f>+'[1]Res D Paso 2011 consejo 4° trim'!C25</f>
        <v>0</v>
      </c>
      <c r="D141" s="29">
        <f>+'[1]Res D Paso 2011 consejo 4° trim'!D25</f>
        <v>0</v>
      </c>
      <c r="E141" s="29">
        <f>+'[1]Res D Paso 2011 consejo 4° trim'!E25</f>
        <v>0</v>
      </c>
      <c r="F141" s="29">
        <f>+'[1]Res D Paso 2011 consejo 4° trim'!F25</f>
        <v>0</v>
      </c>
      <c r="G141" s="29">
        <f>+'[1]Res D Paso 2011 consejo 4° trim'!G25</f>
        <v>0</v>
      </c>
      <c r="H141" s="29">
        <f>+'[1]Res D Paso 2011 consejo 4° trim'!H25</f>
        <v>0</v>
      </c>
      <c r="I141" s="29">
        <f>+'[1]Res D Paso 2011 consejo 4° trim'!I25</f>
        <v>0</v>
      </c>
      <c r="J141" s="29">
        <f>+'[1]Res D Paso 2011 consejo 4° trim'!J25</f>
        <v>0</v>
      </c>
      <c r="K141" s="29">
        <f>+'[1]Res D Paso 2011 consejo 4° trim'!K25</f>
        <v>0</v>
      </c>
      <c r="L141" s="29">
        <f>+'[1]Res D Paso 2011 consejo 4° trim'!L25</f>
        <v>0</v>
      </c>
      <c r="M141" s="29">
        <f>+'[1]Res D Paso 2011 consejo 4° trim'!M25</f>
        <v>0</v>
      </c>
      <c r="N141" s="29">
        <f>+'[1]Res D Paso 2011 consejo 4° trim'!N25</f>
        <v>0</v>
      </c>
      <c r="O141" s="29">
        <f>+'[1]Res D Paso 2011 consejo 4° trim'!O25</f>
        <v>0</v>
      </c>
      <c r="P141" s="29">
        <f>+'[1]Res D Paso 2011 consejo 4° trim'!P25</f>
        <v>0</v>
      </c>
    </row>
    <row r="142" spans="1:16" ht="16.5" thickBot="1" x14ac:dyDescent="0.3">
      <c r="A142" s="34" t="s">
        <v>47</v>
      </c>
      <c r="B142" s="31">
        <f>SUM(B140:B141)</f>
        <v>3</v>
      </c>
      <c r="C142" s="31">
        <f t="shared" ref="C142:M142" si="83">SUM(C140:C141)</f>
        <v>6</v>
      </c>
      <c r="D142" s="31">
        <f t="shared" si="83"/>
        <v>1</v>
      </c>
      <c r="E142" s="31">
        <f t="shared" si="83"/>
        <v>0</v>
      </c>
      <c r="F142" s="31">
        <f t="shared" si="83"/>
        <v>0</v>
      </c>
      <c r="G142" s="31">
        <f t="shared" si="83"/>
        <v>0</v>
      </c>
      <c r="H142" s="31">
        <f t="shared" si="83"/>
        <v>0</v>
      </c>
      <c r="I142" s="31">
        <f t="shared" si="83"/>
        <v>1</v>
      </c>
      <c r="J142" s="31">
        <f t="shared" si="83"/>
        <v>20</v>
      </c>
      <c r="K142" s="31">
        <f t="shared" si="83"/>
        <v>30</v>
      </c>
      <c r="L142" s="31">
        <f t="shared" si="83"/>
        <v>720</v>
      </c>
      <c r="M142" s="31">
        <f t="shared" si="83"/>
        <v>770</v>
      </c>
      <c r="N142" s="32">
        <f t="shared" ref="N142" si="84">+P142/M142</f>
        <v>55.790909090909089</v>
      </c>
      <c r="O142" s="31">
        <f t="shared" ref="O142:P142" si="85">SUM(O140:O141)</f>
        <v>181.99999999999989</v>
      </c>
      <c r="P142" s="31">
        <f t="shared" si="85"/>
        <v>42959</v>
      </c>
    </row>
    <row r="143" spans="1:16" ht="17.25" thickTop="1" thickBot="1" x14ac:dyDescent="0.3">
      <c r="A143" s="35" t="s">
        <v>44</v>
      </c>
      <c r="B143" s="36">
        <f>+B139+B142</f>
        <v>42</v>
      </c>
      <c r="C143" s="36">
        <f t="shared" ref="C143:M143" si="86">+C139+C142</f>
        <v>122</v>
      </c>
      <c r="D143" s="36">
        <f t="shared" si="86"/>
        <v>506</v>
      </c>
      <c r="E143" s="36">
        <f t="shared" si="86"/>
        <v>475</v>
      </c>
      <c r="F143" s="36">
        <f t="shared" si="86"/>
        <v>0</v>
      </c>
      <c r="G143" s="36">
        <f t="shared" si="86"/>
        <v>0</v>
      </c>
      <c r="H143" s="36">
        <f t="shared" si="86"/>
        <v>0</v>
      </c>
      <c r="I143" s="36">
        <f t="shared" si="86"/>
        <v>981</v>
      </c>
      <c r="J143" s="36">
        <f t="shared" si="86"/>
        <v>37025</v>
      </c>
      <c r="K143" s="36">
        <f t="shared" si="86"/>
        <v>30430</v>
      </c>
      <c r="L143" s="36">
        <f t="shared" si="86"/>
        <v>14640</v>
      </c>
      <c r="M143" s="36">
        <f t="shared" si="86"/>
        <v>82095</v>
      </c>
      <c r="N143" s="37"/>
      <c r="O143" s="36">
        <f t="shared" ref="O143:P143" si="87">+O139+O142</f>
        <v>6112109.5</v>
      </c>
      <c r="P143" s="36">
        <f t="shared" si="87"/>
        <v>13823812.5</v>
      </c>
    </row>
    <row r="144" spans="1:16" ht="16.5" thickTop="1" x14ac:dyDescent="0.25">
      <c r="A144" s="38"/>
      <c r="B144" s="41"/>
      <c r="C144" s="41"/>
      <c r="D144" s="26"/>
      <c r="E144" s="26"/>
      <c r="F144" s="26"/>
      <c r="G144" s="26"/>
      <c r="H144" s="26"/>
      <c r="I144" s="26"/>
      <c r="J144" s="41"/>
      <c r="K144" s="41"/>
      <c r="L144" s="41"/>
      <c r="M144" s="41"/>
      <c r="N144" s="42"/>
      <c r="O144" s="41"/>
      <c r="P144" s="41"/>
    </row>
    <row r="145" spans="1:16" ht="15.75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</row>
    <row r="146" spans="1:16" ht="15.75" x14ac:dyDescent="0.25">
      <c r="A146" s="38" t="s">
        <v>59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1:16" ht="15.75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1:16" ht="15.75" x14ac:dyDescent="0.25">
      <c r="A148" s="48" t="s">
        <v>28</v>
      </c>
      <c r="B148" s="48" t="s">
        <v>29</v>
      </c>
      <c r="C148" s="48" t="s">
        <v>30</v>
      </c>
      <c r="D148" s="50" t="s">
        <v>31</v>
      </c>
      <c r="E148" s="51"/>
      <c r="F148" s="51"/>
      <c r="G148" s="51"/>
      <c r="H148" s="51"/>
      <c r="I148" s="51"/>
      <c r="J148" s="46" t="s">
        <v>32</v>
      </c>
      <c r="K148" s="46" t="s">
        <v>33</v>
      </c>
      <c r="L148" s="46" t="s">
        <v>34</v>
      </c>
      <c r="M148" s="46" t="s">
        <v>35</v>
      </c>
      <c r="N148" s="46" t="s">
        <v>36</v>
      </c>
      <c r="O148" s="46" t="s">
        <v>37</v>
      </c>
      <c r="P148" s="46" t="s">
        <v>38</v>
      </c>
    </row>
    <row r="149" spans="1:16" ht="15.75" x14ac:dyDescent="0.25">
      <c r="A149" s="49"/>
      <c r="B149" s="49"/>
      <c r="C149" s="49"/>
      <c r="D149" s="27" t="s">
        <v>39</v>
      </c>
      <c r="E149" s="27" t="s">
        <v>40</v>
      </c>
      <c r="F149" s="27" t="s">
        <v>41</v>
      </c>
      <c r="G149" s="27" t="s">
        <v>42</v>
      </c>
      <c r="H149" s="27" t="s">
        <v>43</v>
      </c>
      <c r="I149" s="27" t="s">
        <v>44</v>
      </c>
      <c r="J149" s="47"/>
      <c r="K149" s="47"/>
      <c r="L149" s="47"/>
      <c r="M149" s="47"/>
      <c r="N149" s="47"/>
      <c r="O149" s="47"/>
      <c r="P149" s="47"/>
    </row>
    <row r="150" spans="1:16" x14ac:dyDescent="0.25">
      <c r="A150" s="28" t="s">
        <v>45</v>
      </c>
      <c r="B150" s="29">
        <f>+'[1]Res D Paso 2011 consejo 4° trim'!B34</f>
        <v>46</v>
      </c>
      <c r="C150" s="29">
        <f>+'[1]Res D Paso 2011 consejo 4° trim'!C34</f>
        <v>132</v>
      </c>
      <c r="D150" s="29">
        <f>+'[1]Res D Paso 2011 consejo 4° trim'!D34</f>
        <v>578</v>
      </c>
      <c r="E150" s="29">
        <f>+'[1]Res D Paso 2011 consejo 4° trim'!E34</f>
        <v>580</v>
      </c>
      <c r="F150" s="29">
        <f>+'[1]Res D Paso 2011 consejo 4° trim'!F34</f>
        <v>0</v>
      </c>
      <c r="G150" s="29">
        <f>+'[1]Res D Paso 2011 consejo 4° trim'!G34</f>
        <v>0</v>
      </c>
      <c r="H150" s="29">
        <f>+'[1]Res D Paso 2011 consejo 4° trim'!H34</f>
        <v>0</v>
      </c>
      <c r="I150" s="29">
        <f>+'[1]Res D Paso 2011 consejo 4° trim'!I34</f>
        <v>1158</v>
      </c>
      <c r="J150" s="29">
        <f>+'[1]Res D Paso 2011 consejo 4° trim'!J34</f>
        <v>44425</v>
      </c>
      <c r="K150" s="29">
        <f>+'[1]Res D Paso 2011 consejo 4° trim'!K34</f>
        <v>34740</v>
      </c>
      <c r="L150" s="29">
        <f>+'[1]Res D Paso 2011 consejo 4° trim'!L34</f>
        <v>15960</v>
      </c>
      <c r="M150" s="29">
        <f>+'[1]Res D Paso 2011 consejo 4° trim'!M34</f>
        <v>95125</v>
      </c>
      <c r="N150" s="29">
        <f>+'[1]Res D Paso 2011 consejo 4° trim'!N34</f>
        <v>162.03944809461234</v>
      </c>
      <c r="O150" s="29">
        <f>+'[1]Res D Paso 2011 consejo 4° trim'!O34</f>
        <v>7089230.5</v>
      </c>
      <c r="P150" s="29">
        <f>+'[1]Res D Paso 2011 consejo 4° trim'!P34</f>
        <v>15414002.5</v>
      </c>
    </row>
    <row r="151" spans="1:16" x14ac:dyDescent="0.25">
      <c r="A151" s="28" t="s">
        <v>46</v>
      </c>
      <c r="B151" s="29">
        <f>+'[1]Res D Paso 2011 consejo 4° trim'!B35</f>
        <v>0</v>
      </c>
      <c r="C151" s="29">
        <f>+'[1]Res D Paso 2011 consejo 4° trim'!C35</f>
        <v>0</v>
      </c>
      <c r="D151" s="29">
        <f>+'[1]Res D Paso 2011 consejo 4° trim'!D35</f>
        <v>0</v>
      </c>
      <c r="E151" s="29">
        <f>+'[1]Res D Paso 2011 consejo 4° trim'!E35</f>
        <v>0</v>
      </c>
      <c r="F151" s="29">
        <f>+'[1]Res D Paso 2011 consejo 4° trim'!F35</f>
        <v>0</v>
      </c>
      <c r="G151" s="29">
        <f>+'[1]Res D Paso 2011 consejo 4° trim'!G35</f>
        <v>0</v>
      </c>
      <c r="H151" s="29">
        <f>+'[1]Res D Paso 2011 consejo 4° trim'!H35</f>
        <v>0</v>
      </c>
      <c r="I151" s="29">
        <f>+'[1]Res D Paso 2011 consejo 4° trim'!I35</f>
        <v>0</v>
      </c>
      <c r="J151" s="29">
        <f>+'[1]Res D Paso 2011 consejo 4° trim'!J35</f>
        <v>0</v>
      </c>
      <c r="K151" s="29">
        <f>+'[1]Res D Paso 2011 consejo 4° trim'!K35</f>
        <v>0</v>
      </c>
      <c r="L151" s="29">
        <f>+'[1]Res D Paso 2011 consejo 4° trim'!L35</f>
        <v>0</v>
      </c>
      <c r="M151" s="29">
        <f>+'[1]Res D Paso 2011 consejo 4° trim'!M35</f>
        <v>0</v>
      </c>
      <c r="N151" s="29">
        <f>+'[1]Res D Paso 2011 consejo 4° trim'!N35</f>
        <v>0</v>
      </c>
      <c r="O151" s="29">
        <f>+'[1]Res D Paso 2011 consejo 4° trim'!O35</f>
        <v>0</v>
      </c>
      <c r="P151" s="29">
        <f>+'[1]Res D Paso 2011 consejo 4° trim'!P35</f>
        <v>0</v>
      </c>
    </row>
    <row r="152" spans="1:16" ht="16.5" thickBot="1" x14ac:dyDescent="0.3">
      <c r="A152" s="30" t="s">
        <v>47</v>
      </c>
      <c r="B152" s="31">
        <f>SUM(B150:B151)</f>
        <v>46</v>
      </c>
      <c r="C152" s="31">
        <f t="shared" ref="C152:M152" si="88">SUM(C150:C151)</f>
        <v>132</v>
      </c>
      <c r="D152" s="31">
        <f t="shared" si="88"/>
        <v>578</v>
      </c>
      <c r="E152" s="31">
        <f t="shared" si="88"/>
        <v>580</v>
      </c>
      <c r="F152" s="31">
        <f t="shared" si="88"/>
        <v>0</v>
      </c>
      <c r="G152" s="31">
        <f t="shared" si="88"/>
        <v>0</v>
      </c>
      <c r="H152" s="31">
        <f t="shared" si="88"/>
        <v>0</v>
      </c>
      <c r="I152" s="31">
        <f t="shared" si="88"/>
        <v>1158</v>
      </c>
      <c r="J152" s="31">
        <f t="shared" si="88"/>
        <v>44425</v>
      </c>
      <c r="K152" s="31">
        <f t="shared" si="88"/>
        <v>34740</v>
      </c>
      <c r="L152" s="31">
        <f t="shared" si="88"/>
        <v>15960</v>
      </c>
      <c r="M152" s="31">
        <f t="shared" si="88"/>
        <v>95125</v>
      </c>
      <c r="N152" s="32">
        <f t="shared" ref="N152" si="89">+P152/M152</f>
        <v>162.03944809461234</v>
      </c>
      <c r="O152" s="31">
        <f t="shared" ref="O152:P152" si="90">SUM(O150:O151)</f>
        <v>7089230.5</v>
      </c>
      <c r="P152" s="31">
        <f t="shared" si="90"/>
        <v>15414002.5</v>
      </c>
    </row>
    <row r="153" spans="1:16" ht="15.75" thickTop="1" x14ac:dyDescent="0.25">
      <c r="A153" s="33" t="s">
        <v>48</v>
      </c>
      <c r="B153" s="29">
        <f>+'[1]Res D Paso 2011 consejo 4° trim'!B37</f>
        <v>2</v>
      </c>
      <c r="C153" s="29">
        <f>+'[1]Res D Paso 2011 consejo 4° trim'!C37</f>
        <v>2</v>
      </c>
      <c r="D153" s="29">
        <f>+'[1]Res D Paso 2011 consejo 4° trim'!D37</f>
        <v>8</v>
      </c>
      <c r="E153" s="29">
        <f>+'[1]Res D Paso 2011 consejo 4° trim'!E37</f>
        <v>0</v>
      </c>
      <c r="F153" s="29">
        <f>+'[1]Res D Paso 2011 consejo 4° trim'!F37</f>
        <v>0</v>
      </c>
      <c r="G153" s="29">
        <f>+'[1]Res D Paso 2011 consejo 4° trim'!G37</f>
        <v>0</v>
      </c>
      <c r="H153" s="29">
        <f>+'[1]Res D Paso 2011 consejo 4° trim'!H37</f>
        <v>0</v>
      </c>
      <c r="I153" s="29">
        <f>+'[1]Res D Paso 2011 consejo 4° trim'!I37</f>
        <v>8</v>
      </c>
      <c r="J153" s="29">
        <f>+'[1]Res D Paso 2011 consejo 4° trim'!J37</f>
        <v>560</v>
      </c>
      <c r="K153" s="29">
        <f>+'[1]Res D Paso 2011 consejo 4° trim'!K37</f>
        <v>240</v>
      </c>
      <c r="L153" s="29">
        <f>+'[1]Res D Paso 2011 consejo 4° trim'!L37</f>
        <v>240</v>
      </c>
      <c r="M153" s="29">
        <f>+'[1]Res D Paso 2011 consejo 4° trim'!M37</f>
        <v>1040</v>
      </c>
      <c r="N153" s="29">
        <f>+'[1]Res D Paso 2011 consejo 4° trim'!N37</f>
        <v>45.636538461538471</v>
      </c>
      <c r="O153" s="29">
        <f>+'[1]Res D Paso 2011 consejo 4° trim'!O37</f>
        <v>24437.000000000004</v>
      </c>
      <c r="P153" s="29">
        <f>+'[1]Res D Paso 2011 consejo 4° trim'!P37</f>
        <v>47462.000000000007</v>
      </c>
    </row>
    <row r="154" spans="1:16" x14ac:dyDescent="0.25">
      <c r="A154" s="28" t="s">
        <v>46</v>
      </c>
      <c r="B154" s="29">
        <f>+'[1]Res D Paso 2011 consejo 4° trim'!B38</f>
        <v>0</v>
      </c>
      <c r="C154" s="29">
        <f>+'[1]Res D Paso 2011 consejo 4° trim'!C38</f>
        <v>0</v>
      </c>
      <c r="D154" s="29">
        <f>+'[1]Res D Paso 2011 consejo 4° trim'!D38</f>
        <v>0</v>
      </c>
      <c r="E154" s="29">
        <f>+'[1]Res D Paso 2011 consejo 4° trim'!E38</f>
        <v>0</v>
      </c>
      <c r="F154" s="29">
        <f>+'[1]Res D Paso 2011 consejo 4° trim'!F38</f>
        <v>0</v>
      </c>
      <c r="G154" s="29">
        <f>+'[1]Res D Paso 2011 consejo 4° trim'!G38</f>
        <v>0</v>
      </c>
      <c r="H154" s="29">
        <f>+'[1]Res D Paso 2011 consejo 4° trim'!H38</f>
        <v>0</v>
      </c>
      <c r="I154" s="29">
        <f>+'[1]Res D Paso 2011 consejo 4° trim'!I38</f>
        <v>0</v>
      </c>
      <c r="J154" s="29">
        <f>+'[1]Res D Paso 2011 consejo 4° trim'!J38</f>
        <v>0</v>
      </c>
      <c r="K154" s="29">
        <f>+'[1]Res D Paso 2011 consejo 4° trim'!K38</f>
        <v>0</v>
      </c>
      <c r="L154" s="29">
        <f>+'[1]Res D Paso 2011 consejo 4° trim'!L38</f>
        <v>0</v>
      </c>
      <c r="M154" s="29">
        <f>+'[1]Res D Paso 2011 consejo 4° trim'!M38</f>
        <v>0</v>
      </c>
      <c r="N154" s="29">
        <f>+'[1]Res D Paso 2011 consejo 4° trim'!N38</f>
        <v>0</v>
      </c>
      <c r="O154" s="29">
        <f>+'[1]Res D Paso 2011 consejo 4° trim'!O38</f>
        <v>0</v>
      </c>
      <c r="P154" s="29">
        <f>+'[1]Res D Paso 2011 consejo 4° trim'!P38</f>
        <v>0</v>
      </c>
    </row>
    <row r="155" spans="1:16" ht="16.5" thickBot="1" x14ac:dyDescent="0.3">
      <c r="A155" s="34" t="s">
        <v>47</v>
      </c>
      <c r="B155" s="31">
        <f>SUM(B153:B154)</f>
        <v>2</v>
      </c>
      <c r="C155" s="31">
        <f t="shared" ref="C155:M155" si="91">SUM(C153:C154)</f>
        <v>2</v>
      </c>
      <c r="D155" s="31">
        <f t="shared" si="91"/>
        <v>8</v>
      </c>
      <c r="E155" s="31">
        <f t="shared" si="91"/>
        <v>0</v>
      </c>
      <c r="F155" s="31">
        <f t="shared" si="91"/>
        <v>0</v>
      </c>
      <c r="G155" s="31">
        <f t="shared" si="91"/>
        <v>0</v>
      </c>
      <c r="H155" s="31">
        <f t="shared" si="91"/>
        <v>0</v>
      </c>
      <c r="I155" s="31">
        <f t="shared" si="91"/>
        <v>8</v>
      </c>
      <c r="J155" s="31">
        <f t="shared" si="91"/>
        <v>560</v>
      </c>
      <c r="K155" s="31">
        <f t="shared" si="91"/>
        <v>240</v>
      </c>
      <c r="L155" s="31">
        <f t="shared" si="91"/>
        <v>240</v>
      </c>
      <c r="M155" s="31">
        <f t="shared" si="91"/>
        <v>1040</v>
      </c>
      <c r="N155" s="32">
        <f t="shared" ref="N155" si="92">+P155/M155</f>
        <v>45.636538461538471</v>
      </c>
      <c r="O155" s="31">
        <f t="shared" ref="O155:P155" si="93">SUM(O153:O154)</f>
        <v>24437.000000000004</v>
      </c>
      <c r="P155" s="31">
        <f t="shared" si="93"/>
        <v>47462.000000000007</v>
      </c>
    </row>
    <row r="156" spans="1:16" ht="17.25" thickTop="1" thickBot="1" x14ac:dyDescent="0.3">
      <c r="A156" s="35" t="s">
        <v>44</v>
      </c>
      <c r="B156" s="36">
        <f>+B152+B155</f>
        <v>48</v>
      </c>
      <c r="C156" s="36">
        <f t="shared" ref="C156:M156" si="94">+C152+C155</f>
        <v>134</v>
      </c>
      <c r="D156" s="36">
        <f t="shared" si="94"/>
        <v>586</v>
      </c>
      <c r="E156" s="36">
        <f t="shared" si="94"/>
        <v>580</v>
      </c>
      <c r="F156" s="36">
        <f t="shared" si="94"/>
        <v>0</v>
      </c>
      <c r="G156" s="36">
        <f t="shared" si="94"/>
        <v>0</v>
      </c>
      <c r="H156" s="36">
        <f t="shared" si="94"/>
        <v>0</v>
      </c>
      <c r="I156" s="36">
        <f t="shared" si="94"/>
        <v>1166</v>
      </c>
      <c r="J156" s="36">
        <f t="shared" si="94"/>
        <v>44985</v>
      </c>
      <c r="K156" s="36">
        <f t="shared" si="94"/>
        <v>34980</v>
      </c>
      <c r="L156" s="36">
        <f t="shared" si="94"/>
        <v>16200</v>
      </c>
      <c r="M156" s="36">
        <f t="shared" si="94"/>
        <v>96165</v>
      </c>
      <c r="N156" s="37"/>
      <c r="O156" s="36">
        <f t="shared" ref="O156:P156" si="95">+O152+O155</f>
        <v>7113667.5</v>
      </c>
      <c r="P156" s="36">
        <f t="shared" si="95"/>
        <v>15461464.5</v>
      </c>
    </row>
    <row r="157" spans="1:16" ht="15.75" thickTop="1" x14ac:dyDescent="0.25"/>
    <row r="159" spans="1:16" ht="15.75" x14ac:dyDescent="0.25">
      <c r="A159" s="38" t="s">
        <v>59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</row>
    <row r="160" spans="1:16" ht="15.75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1:16" ht="15.75" x14ac:dyDescent="0.25">
      <c r="A161" s="48" t="s">
        <v>28</v>
      </c>
      <c r="B161" s="48" t="s">
        <v>29</v>
      </c>
      <c r="C161" s="48" t="s">
        <v>30</v>
      </c>
      <c r="D161" s="50" t="s">
        <v>31</v>
      </c>
      <c r="E161" s="51"/>
      <c r="F161" s="51"/>
      <c r="G161" s="51"/>
      <c r="H161" s="51"/>
      <c r="I161" s="51"/>
      <c r="J161" s="46" t="s">
        <v>32</v>
      </c>
      <c r="K161" s="46" t="s">
        <v>33</v>
      </c>
      <c r="L161" s="46" t="s">
        <v>34</v>
      </c>
      <c r="M161" s="46" t="s">
        <v>35</v>
      </c>
      <c r="N161" s="46" t="s">
        <v>36</v>
      </c>
      <c r="O161" s="46" t="s">
        <v>37</v>
      </c>
      <c r="P161" s="46" t="s">
        <v>38</v>
      </c>
    </row>
    <row r="162" spans="1:16" ht="15.75" x14ac:dyDescent="0.25">
      <c r="A162" s="49"/>
      <c r="B162" s="49"/>
      <c r="C162" s="49"/>
      <c r="D162" s="27" t="s">
        <v>39</v>
      </c>
      <c r="E162" s="27" t="s">
        <v>40</v>
      </c>
      <c r="F162" s="27" t="s">
        <v>41</v>
      </c>
      <c r="G162" s="27" t="s">
        <v>42</v>
      </c>
      <c r="H162" s="27" t="s">
        <v>43</v>
      </c>
      <c r="I162" s="27" t="s">
        <v>44</v>
      </c>
      <c r="J162" s="47"/>
      <c r="K162" s="47"/>
      <c r="L162" s="47"/>
      <c r="M162" s="47"/>
      <c r="N162" s="47"/>
      <c r="O162" s="47"/>
      <c r="P162" s="47"/>
    </row>
    <row r="163" spans="1:16" x14ac:dyDescent="0.25">
      <c r="A163" s="28" t="s">
        <v>45</v>
      </c>
      <c r="B163" s="29">
        <f>+B8+B21+B34+B46+B59+B72+B85+B98+B111+B124+B137+B150</f>
        <v>589</v>
      </c>
      <c r="C163" s="29">
        <f t="shared" ref="C163:P167" si="96">+C8+C21+C34+C46+C59+C72+C85+C98+C111+C124+C137+C150</f>
        <v>1628</v>
      </c>
      <c r="D163" s="29">
        <f t="shared" si="96"/>
        <v>6660</v>
      </c>
      <c r="E163" s="29">
        <f t="shared" si="96"/>
        <v>6543</v>
      </c>
      <c r="F163" s="29">
        <f t="shared" si="96"/>
        <v>0</v>
      </c>
      <c r="G163" s="29">
        <f t="shared" si="96"/>
        <v>0</v>
      </c>
      <c r="H163" s="29">
        <f t="shared" si="96"/>
        <v>0</v>
      </c>
      <c r="I163" s="29">
        <f t="shared" si="96"/>
        <v>13203</v>
      </c>
      <c r="J163" s="29">
        <f t="shared" si="96"/>
        <v>530218</v>
      </c>
      <c r="K163" s="29">
        <f t="shared" si="96"/>
        <v>397150</v>
      </c>
      <c r="L163" s="29">
        <f t="shared" si="96"/>
        <v>330720</v>
      </c>
      <c r="M163" s="29">
        <f t="shared" si="96"/>
        <v>1258088</v>
      </c>
      <c r="N163" s="29">
        <f t="shared" si="96"/>
        <v>1998.5349561911407</v>
      </c>
      <c r="O163" s="29">
        <f t="shared" si="96"/>
        <v>83980337.700000003</v>
      </c>
      <c r="P163" s="29">
        <f t="shared" si="96"/>
        <v>209966739.30000001</v>
      </c>
    </row>
    <row r="164" spans="1:16" x14ac:dyDescent="0.25">
      <c r="A164" s="28" t="s">
        <v>46</v>
      </c>
      <c r="B164" s="29">
        <f>+B9+B22+B35+B47+B60+B73+B86+B99+B112+B125+B138+B151</f>
        <v>0</v>
      </c>
      <c r="C164" s="29">
        <f t="shared" si="96"/>
        <v>0</v>
      </c>
      <c r="D164" s="29">
        <f t="shared" si="96"/>
        <v>0</v>
      </c>
      <c r="E164" s="29">
        <f t="shared" si="96"/>
        <v>0</v>
      </c>
      <c r="F164" s="29">
        <f t="shared" si="96"/>
        <v>0</v>
      </c>
      <c r="G164" s="29">
        <f t="shared" si="96"/>
        <v>0</v>
      </c>
      <c r="H164" s="29">
        <f t="shared" si="96"/>
        <v>0</v>
      </c>
      <c r="I164" s="29">
        <f t="shared" si="96"/>
        <v>0</v>
      </c>
      <c r="J164" s="29">
        <f t="shared" si="96"/>
        <v>0</v>
      </c>
      <c r="K164" s="29">
        <f t="shared" si="96"/>
        <v>0</v>
      </c>
      <c r="L164" s="29">
        <f t="shared" si="96"/>
        <v>0</v>
      </c>
      <c r="M164" s="29">
        <f t="shared" si="96"/>
        <v>0</v>
      </c>
      <c r="N164" s="29">
        <f t="shared" si="96"/>
        <v>0</v>
      </c>
      <c r="O164" s="29">
        <f t="shared" si="96"/>
        <v>7</v>
      </c>
      <c r="P164" s="29">
        <f t="shared" si="96"/>
        <v>0</v>
      </c>
    </row>
    <row r="165" spans="1:16" ht="16.5" thickBot="1" x14ac:dyDescent="0.3">
      <c r="A165" s="30" t="s">
        <v>47</v>
      </c>
      <c r="B165" s="31">
        <f>SUM(B163:B164)</f>
        <v>589</v>
      </c>
      <c r="C165" s="31">
        <f t="shared" ref="C165:M165" si="97">SUM(C163:C164)</f>
        <v>1628</v>
      </c>
      <c r="D165" s="31">
        <f t="shared" si="97"/>
        <v>6660</v>
      </c>
      <c r="E165" s="31">
        <f t="shared" si="97"/>
        <v>6543</v>
      </c>
      <c r="F165" s="31">
        <f t="shared" si="97"/>
        <v>0</v>
      </c>
      <c r="G165" s="31">
        <f t="shared" si="97"/>
        <v>0</v>
      </c>
      <c r="H165" s="31">
        <f t="shared" si="97"/>
        <v>0</v>
      </c>
      <c r="I165" s="31">
        <f t="shared" si="97"/>
        <v>13203</v>
      </c>
      <c r="J165" s="31">
        <f t="shared" si="97"/>
        <v>530218</v>
      </c>
      <c r="K165" s="31">
        <f t="shared" si="97"/>
        <v>397150</v>
      </c>
      <c r="L165" s="31">
        <f t="shared" si="97"/>
        <v>330720</v>
      </c>
      <c r="M165" s="31">
        <f t="shared" si="97"/>
        <v>1258088</v>
      </c>
      <c r="N165" s="32">
        <f t="shared" ref="N165" si="98">+P165/M165</f>
        <v>166.89352358499565</v>
      </c>
      <c r="O165" s="31">
        <f t="shared" ref="O165:P165" si="99">SUM(O163:O164)</f>
        <v>83980344.700000003</v>
      </c>
      <c r="P165" s="31">
        <f t="shared" si="99"/>
        <v>209966739.30000001</v>
      </c>
    </row>
    <row r="166" spans="1:16" ht="15.75" thickTop="1" x14ac:dyDescent="0.25">
      <c r="A166" s="33" t="s">
        <v>48</v>
      </c>
      <c r="B166" s="29">
        <f>+B11+B24+B37+B49+B62+B75+B88+B101+B114+B127+B140+B153</f>
        <v>79</v>
      </c>
      <c r="C166" s="29">
        <f t="shared" si="96"/>
        <v>114</v>
      </c>
      <c r="D166" s="29">
        <f t="shared" si="96"/>
        <v>387</v>
      </c>
      <c r="E166" s="29">
        <f t="shared" si="96"/>
        <v>466</v>
      </c>
      <c r="F166" s="29">
        <f t="shared" si="96"/>
        <v>2</v>
      </c>
      <c r="G166" s="29">
        <f t="shared" si="96"/>
        <v>0</v>
      </c>
      <c r="H166" s="29">
        <f t="shared" si="96"/>
        <v>0</v>
      </c>
      <c r="I166" s="29">
        <f t="shared" si="96"/>
        <v>855</v>
      </c>
      <c r="J166" s="29">
        <f t="shared" si="96"/>
        <v>25295</v>
      </c>
      <c r="K166" s="29">
        <f t="shared" si="96"/>
        <v>25140</v>
      </c>
      <c r="L166" s="29">
        <f t="shared" si="96"/>
        <v>13800</v>
      </c>
      <c r="M166" s="29">
        <f t="shared" si="96"/>
        <v>71710</v>
      </c>
      <c r="N166" s="29">
        <f t="shared" si="96"/>
        <v>976.39415627308904</v>
      </c>
      <c r="O166" s="29">
        <f t="shared" si="96"/>
        <v>1770161</v>
      </c>
      <c r="P166" s="29">
        <f t="shared" si="96"/>
        <v>5508432.5</v>
      </c>
    </row>
    <row r="167" spans="1:16" x14ac:dyDescent="0.25">
      <c r="A167" s="28" t="s">
        <v>46</v>
      </c>
      <c r="B167" s="29">
        <f>+B12+B25+B38+B50+B63+B76+B89+B102+B115+B128+B141+B154</f>
        <v>0</v>
      </c>
      <c r="C167" s="29">
        <f t="shared" si="96"/>
        <v>0</v>
      </c>
      <c r="D167" s="29">
        <f t="shared" si="96"/>
        <v>0</v>
      </c>
      <c r="E167" s="29">
        <f t="shared" si="96"/>
        <v>0</v>
      </c>
      <c r="F167" s="29">
        <f t="shared" si="96"/>
        <v>0</v>
      </c>
      <c r="G167" s="29">
        <f t="shared" si="96"/>
        <v>0</v>
      </c>
      <c r="H167" s="29">
        <f t="shared" si="96"/>
        <v>0</v>
      </c>
      <c r="I167" s="29">
        <f t="shared" si="96"/>
        <v>0</v>
      </c>
      <c r="J167" s="29">
        <f t="shared" si="96"/>
        <v>0</v>
      </c>
      <c r="K167" s="29">
        <f t="shared" si="96"/>
        <v>0</v>
      </c>
      <c r="L167" s="29">
        <f t="shared" si="96"/>
        <v>0</v>
      </c>
      <c r="M167" s="29">
        <f t="shared" si="96"/>
        <v>0</v>
      </c>
      <c r="N167" s="29">
        <f t="shared" si="96"/>
        <v>0</v>
      </c>
      <c r="O167" s="29">
        <f t="shared" si="96"/>
        <v>0</v>
      </c>
      <c r="P167" s="29">
        <f t="shared" si="96"/>
        <v>0</v>
      </c>
    </row>
    <row r="168" spans="1:16" ht="16.5" thickBot="1" x14ac:dyDescent="0.3">
      <c r="A168" s="34" t="s">
        <v>47</v>
      </c>
      <c r="B168" s="31">
        <f>SUM(B166:B167)</f>
        <v>79</v>
      </c>
      <c r="C168" s="31">
        <f t="shared" ref="C168:M168" si="100">SUM(C166:C167)</f>
        <v>114</v>
      </c>
      <c r="D168" s="31">
        <f t="shared" si="100"/>
        <v>387</v>
      </c>
      <c r="E168" s="31">
        <f t="shared" si="100"/>
        <v>466</v>
      </c>
      <c r="F168" s="31">
        <f t="shared" si="100"/>
        <v>2</v>
      </c>
      <c r="G168" s="31">
        <f t="shared" si="100"/>
        <v>0</v>
      </c>
      <c r="H168" s="31">
        <f t="shared" si="100"/>
        <v>0</v>
      </c>
      <c r="I168" s="31">
        <f t="shared" si="100"/>
        <v>855</v>
      </c>
      <c r="J168" s="31">
        <f t="shared" si="100"/>
        <v>25295</v>
      </c>
      <c r="K168" s="31">
        <f t="shared" si="100"/>
        <v>25140</v>
      </c>
      <c r="L168" s="31">
        <f t="shared" si="100"/>
        <v>13800</v>
      </c>
      <c r="M168" s="31">
        <f t="shared" si="100"/>
        <v>71710</v>
      </c>
      <c r="N168" s="32">
        <f t="shared" ref="N168" si="101">+P168/M168</f>
        <v>76.815402314879378</v>
      </c>
      <c r="O168" s="31">
        <f t="shared" ref="O168:P168" si="102">SUM(O166:O167)</f>
        <v>1770161</v>
      </c>
      <c r="P168" s="31">
        <f t="shared" si="102"/>
        <v>5508432.5</v>
      </c>
    </row>
    <row r="169" spans="1:16" ht="17.25" thickTop="1" thickBot="1" x14ac:dyDescent="0.3">
      <c r="A169" s="35" t="s">
        <v>44</v>
      </c>
      <c r="B169" s="36">
        <f>+B165+B168</f>
        <v>668</v>
      </c>
      <c r="C169" s="36">
        <f t="shared" ref="C169:M169" si="103">+C165+C168</f>
        <v>1742</v>
      </c>
      <c r="D169" s="36">
        <f t="shared" si="103"/>
        <v>7047</v>
      </c>
      <c r="E169" s="36">
        <f t="shared" si="103"/>
        <v>7009</v>
      </c>
      <c r="F169" s="36">
        <f t="shared" si="103"/>
        <v>2</v>
      </c>
      <c r="G169" s="36">
        <f t="shared" si="103"/>
        <v>0</v>
      </c>
      <c r="H169" s="36">
        <f t="shared" si="103"/>
        <v>0</v>
      </c>
      <c r="I169" s="36">
        <f t="shared" si="103"/>
        <v>14058</v>
      </c>
      <c r="J169" s="36">
        <f t="shared" si="103"/>
        <v>555513</v>
      </c>
      <c r="K169" s="36">
        <f t="shared" si="103"/>
        <v>422290</v>
      </c>
      <c r="L169" s="36">
        <f t="shared" si="103"/>
        <v>344520</v>
      </c>
      <c r="M169" s="36">
        <f t="shared" si="103"/>
        <v>1329798</v>
      </c>
      <c r="N169" s="37"/>
      <c r="O169" s="36">
        <f t="shared" ref="O169:P169" si="104">+O165+O168</f>
        <v>85750505.700000003</v>
      </c>
      <c r="P169" s="36">
        <f t="shared" si="104"/>
        <v>215475171.80000001</v>
      </c>
    </row>
    <row r="170" spans="1:16" ht="15.75" thickTop="1" x14ac:dyDescent="0.25"/>
  </sheetData>
  <mergeCells count="145">
    <mergeCell ref="A1:P1"/>
    <mergeCell ref="A2:P2"/>
    <mergeCell ref="A6:A7"/>
    <mergeCell ref="B6:B7"/>
    <mergeCell ref="C6:C7"/>
    <mergeCell ref="D6:I6"/>
    <mergeCell ref="J6:J7"/>
    <mergeCell ref="K6:K7"/>
    <mergeCell ref="L6:L7"/>
    <mergeCell ref="M6:M7"/>
    <mergeCell ref="N6:N7"/>
    <mergeCell ref="O6:O7"/>
    <mergeCell ref="P6:P7"/>
    <mergeCell ref="A19:A20"/>
    <mergeCell ref="B19:B20"/>
    <mergeCell ref="C19:C20"/>
    <mergeCell ref="D19:I19"/>
    <mergeCell ref="J19:J20"/>
    <mergeCell ref="K19:K20"/>
    <mergeCell ref="L19:L20"/>
    <mergeCell ref="A44:A45"/>
    <mergeCell ref="B44:B45"/>
    <mergeCell ref="C44:C45"/>
    <mergeCell ref="D44:I44"/>
    <mergeCell ref="J44:J45"/>
    <mergeCell ref="M19:M20"/>
    <mergeCell ref="N19:N20"/>
    <mergeCell ref="O19:O20"/>
    <mergeCell ref="P19:P20"/>
    <mergeCell ref="A32:A33"/>
    <mergeCell ref="B32:B33"/>
    <mergeCell ref="C32:C33"/>
    <mergeCell ref="D32:I32"/>
    <mergeCell ref="J32:J33"/>
    <mergeCell ref="K32:K33"/>
    <mergeCell ref="K44:K45"/>
    <mergeCell ref="L44:L45"/>
    <mergeCell ref="M44:M45"/>
    <mergeCell ref="N44:N45"/>
    <mergeCell ref="O44:O45"/>
    <mergeCell ref="P44:P45"/>
    <mergeCell ref="L32:L33"/>
    <mergeCell ref="M32:M33"/>
    <mergeCell ref="N32:N33"/>
    <mergeCell ref="O32:O33"/>
    <mergeCell ref="P32:P33"/>
    <mergeCell ref="A70:A71"/>
    <mergeCell ref="B70:B71"/>
    <mergeCell ref="C70:C71"/>
    <mergeCell ref="D70:I70"/>
    <mergeCell ref="J70:J71"/>
    <mergeCell ref="A57:A58"/>
    <mergeCell ref="B57:B58"/>
    <mergeCell ref="C57:C58"/>
    <mergeCell ref="D57:I57"/>
    <mergeCell ref="J57:J58"/>
    <mergeCell ref="K70:K71"/>
    <mergeCell ref="L70:L71"/>
    <mergeCell ref="M70:M71"/>
    <mergeCell ref="N70:N71"/>
    <mergeCell ref="O70:O71"/>
    <mergeCell ref="P70:P71"/>
    <mergeCell ref="L57:L58"/>
    <mergeCell ref="M57:M58"/>
    <mergeCell ref="N57:N58"/>
    <mergeCell ref="O57:O58"/>
    <mergeCell ref="P57:P58"/>
    <mergeCell ref="K57:K58"/>
    <mergeCell ref="A96:A97"/>
    <mergeCell ref="B96:B97"/>
    <mergeCell ref="C96:C97"/>
    <mergeCell ref="D96:I96"/>
    <mergeCell ref="J96:J97"/>
    <mergeCell ref="A83:A84"/>
    <mergeCell ref="B83:B84"/>
    <mergeCell ref="C83:C84"/>
    <mergeCell ref="D83:I83"/>
    <mergeCell ref="J83:J84"/>
    <mergeCell ref="K96:K97"/>
    <mergeCell ref="L96:L97"/>
    <mergeCell ref="M96:M97"/>
    <mergeCell ref="N96:N97"/>
    <mergeCell ref="O96:O97"/>
    <mergeCell ref="P96:P97"/>
    <mergeCell ref="L83:L84"/>
    <mergeCell ref="M83:M84"/>
    <mergeCell ref="N83:N84"/>
    <mergeCell ref="O83:O84"/>
    <mergeCell ref="P83:P84"/>
    <mergeCell ref="K83:K84"/>
    <mergeCell ref="A122:A123"/>
    <mergeCell ref="B122:B123"/>
    <mergeCell ref="C122:C123"/>
    <mergeCell ref="D122:I122"/>
    <mergeCell ref="J122:J123"/>
    <mergeCell ref="A109:A110"/>
    <mergeCell ref="B109:B110"/>
    <mergeCell ref="C109:C110"/>
    <mergeCell ref="D109:I109"/>
    <mergeCell ref="J109:J110"/>
    <mergeCell ref="K122:K123"/>
    <mergeCell ref="L122:L123"/>
    <mergeCell ref="M122:M123"/>
    <mergeCell ref="N122:N123"/>
    <mergeCell ref="O122:O123"/>
    <mergeCell ref="P122:P123"/>
    <mergeCell ref="L109:L110"/>
    <mergeCell ref="M109:M110"/>
    <mergeCell ref="N109:N110"/>
    <mergeCell ref="O109:O110"/>
    <mergeCell ref="P109:P110"/>
    <mergeCell ref="K109:K110"/>
    <mergeCell ref="A148:A149"/>
    <mergeCell ref="B148:B149"/>
    <mergeCell ref="C148:C149"/>
    <mergeCell ref="D148:I148"/>
    <mergeCell ref="J148:J149"/>
    <mergeCell ref="A135:A136"/>
    <mergeCell ref="B135:B136"/>
    <mergeCell ref="C135:C136"/>
    <mergeCell ref="D135:I135"/>
    <mergeCell ref="J135:J136"/>
    <mergeCell ref="K148:K149"/>
    <mergeCell ref="L148:L149"/>
    <mergeCell ref="M148:M149"/>
    <mergeCell ref="N148:N149"/>
    <mergeCell ref="O148:O149"/>
    <mergeCell ref="P148:P149"/>
    <mergeCell ref="L135:L136"/>
    <mergeCell ref="M135:M136"/>
    <mergeCell ref="N135:N136"/>
    <mergeCell ref="O135:O136"/>
    <mergeCell ref="P135:P136"/>
    <mergeCell ref="K135:K136"/>
    <mergeCell ref="L161:L162"/>
    <mergeCell ref="M161:M162"/>
    <mergeCell ref="N161:N162"/>
    <mergeCell ref="O161:O162"/>
    <mergeCell ref="P161:P162"/>
    <mergeCell ref="A161:A162"/>
    <mergeCell ref="B161:B162"/>
    <mergeCell ref="C161:C162"/>
    <mergeCell ref="D161:I161"/>
    <mergeCell ref="J161:J162"/>
    <mergeCell ref="K161:K1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loc km y carro km  en dolares</vt:lpstr>
      <vt:lpstr>Mov de carga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dayala</dc:creator>
  <cp:lastModifiedBy>amorfin</cp:lastModifiedBy>
  <dcterms:created xsi:type="dcterms:W3CDTF">2013-04-10T18:41:51Z</dcterms:created>
  <dcterms:modified xsi:type="dcterms:W3CDTF">2018-05-31T20:33:13Z</dcterms:modified>
</cp:coreProperties>
</file>